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c6022484-my.sharepoint.com/personal/jorge_garcia_triatlon_org/Documents/2022/Liga Nacional Talento de Clubes de Triatlón/PARA ENVIAR A KIKA/"/>
    </mc:Choice>
  </mc:AlternateContent>
  <xr:revisionPtr revIDLastSave="2812" documentId="114_{5AFB5C7D-E2B5-4313-AB78-97B32FE37F8C}" xr6:coauthVersionLast="47" xr6:coauthVersionMax="47" xr10:uidLastSave="{9345D7A5-3D37-418E-BDDB-EBE19F414288}"/>
  <bookViews>
    <workbookView xWindow="-108" yWindow="-108" windowWidth="23256" windowHeight="12456" activeTab="1" xr2:uid="{D6B9F79B-32EC-4DC1-906A-6010276B8130}"/>
  </bookViews>
  <sheets>
    <sheet name="1ªM 2022" sheetId="8" r:id="rId1"/>
    <sheet name="2ªM 2022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9" l="1"/>
  <c r="J7" i="9"/>
  <c r="J9" i="9"/>
  <c r="J12" i="9"/>
  <c r="J10" i="9"/>
  <c r="J11" i="9"/>
  <c r="J13" i="9"/>
  <c r="J14" i="9"/>
  <c r="J15" i="9"/>
  <c r="J16" i="9"/>
  <c r="J18" i="9"/>
  <c r="J19" i="9"/>
  <c r="J20" i="9"/>
  <c r="J17" i="9"/>
  <c r="J21" i="9"/>
  <c r="J7" i="8"/>
  <c r="J8" i="8"/>
  <c r="J9" i="8"/>
  <c r="J10" i="8"/>
  <c r="J11" i="8"/>
  <c r="J15" i="8"/>
  <c r="J14" i="8"/>
  <c r="J12" i="8"/>
  <c r="J13" i="8"/>
  <c r="J16" i="8"/>
  <c r="J17" i="8"/>
  <c r="J19" i="8"/>
  <c r="J18" i="8"/>
  <c r="J20" i="8"/>
  <c r="J21" i="8"/>
  <c r="K8" i="9" l="1"/>
  <c r="L8" i="9" s="1"/>
  <c r="K11" i="9"/>
  <c r="L11" i="9" s="1"/>
  <c r="K12" i="9"/>
  <c r="L12" i="9" s="1"/>
  <c r="K9" i="9"/>
  <c r="L9" i="9" s="1"/>
  <c r="K7" i="9"/>
  <c r="L7" i="9" s="1"/>
  <c r="K20" i="9"/>
  <c r="L20" i="9" s="1"/>
  <c r="K21" i="9"/>
  <c r="L21" i="9" s="1"/>
  <c r="K10" i="9"/>
  <c r="L10" i="9" s="1"/>
  <c r="K13" i="9"/>
  <c r="L13" i="9" s="1"/>
  <c r="K18" i="9"/>
  <c r="L18" i="9" s="1"/>
  <c r="K19" i="9"/>
  <c r="L19" i="9" s="1"/>
  <c r="K16" i="9"/>
  <c r="L16" i="9" s="1"/>
  <c r="K14" i="9"/>
  <c r="L14" i="9" s="1"/>
  <c r="K17" i="9"/>
  <c r="L17" i="9" s="1"/>
  <c r="K15" i="9"/>
  <c r="L15" i="9" s="1"/>
  <c r="K17" i="8"/>
  <c r="L17" i="8" s="1"/>
  <c r="K19" i="8"/>
  <c r="L19" i="8" s="1"/>
  <c r="K20" i="8"/>
  <c r="L20" i="8" s="1"/>
  <c r="K16" i="8"/>
  <c r="L16" i="8" s="1"/>
  <c r="K14" i="8"/>
  <c r="L14" i="8" s="1"/>
  <c r="K21" i="8"/>
  <c r="L21" i="8" s="1"/>
  <c r="K11" i="8"/>
  <c r="L11" i="8" s="1"/>
  <c r="K18" i="8"/>
  <c r="L18" i="8" s="1"/>
  <c r="K9" i="8"/>
  <c r="L9" i="8" s="1"/>
  <c r="K13" i="8"/>
  <c r="L13" i="8" s="1"/>
  <c r="K10" i="8"/>
  <c r="L10" i="8" s="1"/>
  <c r="K15" i="8"/>
  <c r="L15" i="8" s="1"/>
  <c r="K12" i="8"/>
  <c r="L12" i="8" s="1"/>
  <c r="K7" i="8"/>
  <c r="L7" i="8" s="1"/>
  <c r="K8" i="8"/>
  <c r="L8" i="8" s="1"/>
</calcChain>
</file>

<file path=xl/sharedStrings.xml><?xml version="1.0" encoding="utf-8"?>
<sst xmlns="http://schemas.openxmlformats.org/spreadsheetml/2006/main" count="56" uniqueCount="46">
  <si>
    <t>Total</t>
  </si>
  <si>
    <t>Pos</t>
  </si>
  <si>
    <t>1ª DIVISIÓN MASC.</t>
  </si>
  <si>
    <t>2ª DIVISIÓN MASC.</t>
  </si>
  <si>
    <t>Segunda División Masculina</t>
  </si>
  <si>
    <t>Primera División Masculina</t>
  </si>
  <si>
    <t>CLUB TRIATLONCIEM</t>
  </si>
  <si>
    <t>CLUB TRIATLON 401</t>
  </si>
  <si>
    <t>CLUB DE TRIATLÓN DIABLILLOS DE RIVAS</t>
  </si>
  <si>
    <t>CIDADE DE LUGO FLUVIAL</t>
  </si>
  <si>
    <t>SALTOKI TRIKIDEAK</t>
  </si>
  <si>
    <t>TRI INFINITY MÓSTOLES</t>
  </si>
  <si>
    <t>ADSEVILLA</t>
  </si>
  <si>
    <t>CLUB TRIATLON LAS ROZAS</t>
  </si>
  <si>
    <t>C.E.A. BETERA</t>
  </si>
  <si>
    <t>TRITRAIN4YOU MÁLAGA</t>
  </si>
  <si>
    <t>MONTILLA-CORDOBA TRIATLON</t>
  </si>
  <si>
    <t>A.D. NAUTICO DE NARON</t>
  </si>
  <si>
    <t>STADIUM CASABLANCA MAPEI</t>
  </si>
  <si>
    <t>TRIATLON FERROL</t>
  </si>
  <si>
    <t>EQTR - RODACAL BEYEM</t>
  </si>
  <si>
    <t>C.D. TRIATLON LAGUNA DE DUERO</t>
  </si>
  <si>
    <t>E-TRIATLON VALLADOLID</t>
  </si>
  <si>
    <t>CLUB TRIATLON TRITONES RIOJA</t>
  </si>
  <si>
    <t>A.D. FOGAR</t>
  </si>
  <si>
    <t>CLUB ATLETICO MELILLA</t>
  </si>
  <si>
    <t>CLUB TRIATLON COMPOSTELA</t>
  </si>
  <si>
    <t>TRIATON LACERTA</t>
  </si>
  <si>
    <t>DUATLON CRE ALCOBENDAS</t>
  </si>
  <si>
    <t>DUATLON RELEVOS ALCOBENDAS</t>
  </si>
  <si>
    <t>TRIATLON INFORHOUSE SANTIAGO</t>
  </si>
  <si>
    <t>LA208 TRIATLON CLUB</t>
  </si>
  <si>
    <t>FLOR DE TRIATLO</t>
  </si>
  <si>
    <t>PRAT TRIATLO 1994</t>
  </si>
  <si>
    <t>LIGA NACIONAL DE CLUBES DE TRIATLON DE TALENTOS 2022</t>
  </si>
  <si>
    <t>TRIPUÇOL</t>
  </si>
  <si>
    <t>C.NATACION CEDEIRA MUEBLES GARCIA</t>
  </si>
  <si>
    <t>CAPEX</t>
  </si>
  <si>
    <t>DUATLON RELEVOS MIXTOS VALLADOLID</t>
  </si>
  <si>
    <t>TRIATLON CRE AGUILAS</t>
  </si>
  <si>
    <t>TRIATLON POR RELEVOS AGUILAS</t>
  </si>
  <si>
    <t>TRIATLON RELEVOS MIXTOS CORUÑA</t>
  </si>
  <si>
    <t>CLUB TRIATLON ALBACETE INGETEAM</t>
  </si>
  <si>
    <t>menor</t>
  </si>
  <si>
    <t>PUNTOS NETOS</t>
  </si>
  <si>
    <t>MENOR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</si>
</sst>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Roboto"/>
    </font>
    <font>
      <sz val="10"/>
      <color theme="0"/>
      <name val="Roboto"/>
    </font>
    <font>
      <sz val="10"/>
      <color theme="1"/>
      <name val="Roboto"/>
    </font>
    <font>
      <b/>
      <sz val="12"/>
      <color rgb="FFD0122D"/>
      <name val="Roboto"/>
    </font>
    <font>
      <b/>
      <sz val="18"/>
      <color theme="0" tint="-0.14999847407452621"/>
      <name val="Roboto"/>
    </font>
    <font>
      <sz val="10"/>
      <color rgb="FFD0122D"/>
      <name val="Roboto"/>
    </font>
    <font>
      <b/>
      <sz val="14"/>
      <color theme="0" tint="-0.14999847407452621"/>
      <name val="Roboto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Roboto"/>
    </font>
    <font>
      <sz val="10"/>
      <color rgb="FF00FF00"/>
      <name val="Roboto"/>
    </font>
    <font>
      <sz val="10"/>
      <color rgb="FF000000"/>
      <name val="Roboto"/>
    </font>
    <font>
      <sz val="10"/>
      <name val="Roboto"/>
    </font>
  </fonts>
  <fills count="6">
    <fill>
      <patternFill patternType="none"/>
    </fill>
    <fill>
      <patternFill patternType="gray125"/>
    </fill>
    <fill>
      <patternFill patternType="solid">
        <fgColor rgb="FFD0122D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D0122D"/>
      </left>
      <right style="thin">
        <color rgb="FFD0122D"/>
      </right>
      <top style="thin">
        <color rgb="FFD0122D"/>
      </top>
      <bottom style="thin">
        <color rgb="FFD0122D"/>
      </bottom>
      <diagonal/>
    </border>
    <border>
      <left/>
      <right style="thin">
        <color rgb="FFD0122D"/>
      </right>
      <top/>
      <bottom style="thin">
        <color rgb="FFD0122D"/>
      </bottom>
      <diagonal/>
    </border>
    <border>
      <left style="thin">
        <color rgb="FFD0122D"/>
      </left>
      <right style="thin">
        <color rgb="FFD0122D"/>
      </right>
      <top/>
      <bottom style="thin">
        <color rgb="FFD0122D"/>
      </bottom>
      <diagonal/>
    </border>
    <border>
      <left style="thin">
        <color rgb="FFD0122D"/>
      </left>
      <right/>
      <top/>
      <bottom style="thin">
        <color rgb="FFD0122D"/>
      </bottom>
      <diagonal/>
    </border>
    <border>
      <left/>
      <right style="thin">
        <color rgb="FFD0122D"/>
      </right>
      <top style="thin">
        <color rgb="FFD0122D"/>
      </top>
      <bottom style="thin">
        <color rgb="FFD0122D"/>
      </bottom>
      <diagonal/>
    </border>
    <border>
      <left style="thin">
        <color rgb="FFD0122D"/>
      </left>
      <right style="thin">
        <color rgb="FFD0122D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rgb="FFD0122D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D0122D"/>
      </right>
      <top/>
      <bottom style="thin">
        <color theme="0"/>
      </bottom>
      <diagonal/>
    </border>
    <border>
      <left style="thin">
        <color rgb="FFD0122D"/>
      </left>
      <right style="thin">
        <color rgb="FFD0122D"/>
      </right>
      <top/>
      <bottom style="thin">
        <color theme="0"/>
      </bottom>
      <diagonal/>
    </border>
    <border>
      <left style="thin">
        <color rgb="FFD0122D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rgb="FFD0122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D0122D"/>
      </top>
      <bottom style="thin">
        <color rgb="FFD0122D"/>
      </bottom>
      <diagonal/>
    </border>
    <border>
      <left style="thin">
        <color rgb="FFD0122D"/>
      </left>
      <right style="thin">
        <color rgb="FFD0122D"/>
      </right>
      <top/>
      <bottom/>
      <diagonal/>
    </border>
    <border>
      <left style="thin">
        <color rgb="FFD0122D"/>
      </left>
      <right/>
      <top/>
      <bottom style="thin">
        <color theme="0"/>
      </bottom>
      <diagonal/>
    </border>
    <border>
      <left/>
      <right/>
      <top/>
      <bottom style="thin">
        <color rgb="FFFFFFFF"/>
      </bottom>
      <diagonal/>
    </border>
    <border>
      <left style="thin">
        <color rgb="FFD0122D"/>
      </left>
      <right style="thin">
        <color rgb="FFD0122D"/>
      </right>
      <top style="thin">
        <color rgb="FFD0122D"/>
      </top>
      <bottom/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53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justify" vertical="center" wrapText="1"/>
    </xf>
    <xf numFmtId="0" fontId="4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justify" vertical="center" wrapText="1"/>
    </xf>
    <xf numFmtId="0" fontId="14" fillId="4" borderId="5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justify" vertical="center" wrapText="1"/>
    </xf>
    <xf numFmtId="0" fontId="4" fillId="5" borderId="12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left"/>
    </xf>
    <xf numFmtId="0" fontId="4" fillId="5" borderId="14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left"/>
    </xf>
    <xf numFmtId="0" fontId="14" fillId="4" borderId="12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6" fillId="2" borderId="7" xfId="0" applyFont="1" applyFill="1" applyBorder="1" applyAlignment="1">
      <alignment horizontal="center"/>
    </xf>
  </cellXfs>
  <cellStyles count="3">
    <cellStyle name="Normal" xfId="0" builtinId="0"/>
    <cellStyle name="Normal 2" xfId="1" xr:uid="{75AB5CAF-1B20-475D-9CAF-B15CEB5C6671}"/>
    <cellStyle name="Normal 3" xfId="2" xr:uid="{00B0DFE2-26FB-435B-B58F-612011313CED}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Roboto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D0122D"/>
        <name val="Robot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D0122D"/>
        </left>
        <right/>
        <top/>
        <bottom style="thin">
          <color rgb="FFD0122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D0122D"/>
        </left>
        <right/>
        <top/>
        <bottom style="thin">
          <color rgb="FFD0122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Roboto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rgb="FFD0122D"/>
        </right>
        <top/>
        <bottom style="thin">
          <color rgb="FFD0122D"/>
        </bottom>
      </border>
    </dxf>
    <dxf>
      <border>
        <top style="thin">
          <color rgb="FFD0122D"/>
        </top>
      </border>
    </dxf>
    <dxf>
      <border diagonalUp="0" diagonalDown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Roboto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Roboto"/>
        <scheme val="none"/>
      </font>
      <fill>
        <patternFill patternType="solid">
          <fgColor indexed="64"/>
          <bgColor rgb="FFD0122D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Roboto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D0122D"/>
        <name val="Robot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D0122D"/>
        </left>
        <right/>
        <top/>
        <bottom style="thin">
          <color rgb="FFD0122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D0122D"/>
        </left>
        <right/>
        <top/>
        <bottom style="thin">
          <color rgb="FFD0122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D0122D"/>
        <name val="Roboto"/>
        <scheme val="none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rgb="FFD0122D"/>
        </right>
        <top/>
        <bottom style="thin">
          <color rgb="FFD0122D"/>
        </bottom>
      </border>
    </dxf>
    <dxf>
      <border>
        <top style="thin">
          <color rgb="FFD0122D"/>
        </top>
      </border>
    </dxf>
    <dxf>
      <border diagonalUp="0" diagonalDown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Roboto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Roboto"/>
        <scheme val="none"/>
      </font>
      <fill>
        <patternFill patternType="solid">
          <fgColor indexed="64"/>
          <bgColor rgb="FFD0122D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00FF00"/>
      <color rgb="FFD0122D"/>
      <color rgb="FFF161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141112</xdr:colOff>
      <xdr:row>1</xdr:row>
      <xdr:rowOff>7056</xdr:rowOff>
    </xdr:from>
    <xdr:to>
      <xdr:col>2</xdr:col>
      <xdr:colOff>1731173</xdr:colOff>
      <xdr:row>4</xdr:row>
      <xdr:rowOff>53763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1C1E98F-FB8F-47F0-925F-02465478D4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057" y="189936"/>
          <a:ext cx="2329201" cy="6258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141112</xdr:colOff>
      <xdr:row>1</xdr:row>
      <xdr:rowOff>7056</xdr:rowOff>
    </xdr:from>
    <xdr:to>
      <xdr:col>2</xdr:col>
      <xdr:colOff>1731173</xdr:colOff>
      <xdr:row>4</xdr:row>
      <xdr:rowOff>53763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5C7BB62-D04E-4398-8BEC-B45E44FC8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057" y="189936"/>
          <a:ext cx="2338726" cy="6315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7412C85-EA30-42AA-BDB8-6979EC0D2E9E}" name="Tabla13" displayName="Tabla13" ref="B6:L21" totalsRowShown="0" headerRowDxfId="31" dataDxfId="29" headerRowBorderDxfId="30" tableBorderDxfId="28" totalsRowBorderDxfId="27">
  <autoFilter ref="B6:L21" xr:uid="{0CC7C4C5-FB41-4738-BCA3-B4C815842339}"/>
  <sortState xmlns:xlrd2="http://schemas.microsoft.com/office/spreadsheetml/2017/richdata2" ref="B7:L21">
    <sortCondition descending="1" ref="L6:L21"/>
  </sortState>
  <tableColumns count="11">
    <tableColumn id="1" xr3:uid="{D45057F9-4A08-45C5-AF3D-9E25BADA4799}" name="Pos" dataDxfId="26"/>
    <tableColumn id="2" xr3:uid="{86D5DFD9-6170-42D6-B8DB-530542A5337C}" name="Primera División Masculina" dataDxfId="25"/>
    <tableColumn id="3" xr3:uid="{996B95BF-3B6E-4BBF-9748-02254E453754}" name="DUATLON CRE ALCOBENDAS" dataDxfId="24"/>
    <tableColumn id="4" xr3:uid="{AA50CC48-C7E0-4643-A78D-4741C382B650}" name="DUATLON RELEVOS ALCOBENDAS" dataDxfId="23"/>
    <tableColumn id="5" xr3:uid="{8C7F2A07-9144-4FBC-B647-A84BFEA4332F}" name="DUATLON RELEVOS MIXTOS VALLADOLID" dataDxfId="22"/>
    <tableColumn id="6" xr3:uid="{43207B07-5BCD-4D4C-9E9B-2CF1AA7713F1}" name="TRIATLON RELEVOS MIXTOS CORUÑA" dataDxfId="21"/>
    <tableColumn id="10" xr3:uid="{3A0C949F-EC01-40FD-9EE0-AD2F8B19BDD2}" name="TRIATLON CRE AGUILAS" dataDxfId="20"/>
    <tableColumn id="9" xr3:uid="{042074B6-F601-4057-AEE1-D0C612DC44EC}" name="TRIATLON POR RELEVOS AGUILAS" dataDxfId="19"/>
    <tableColumn id="7" xr3:uid="{2214E4FF-8600-493B-87E3-BA2B6C43F009}" name="menor" dataDxfId="18">
      <calculatedColumnFormula>+MIN(Tabla13[[#This Row],[DUATLON CRE ALCOBENDAS]:[TRIATLON POR RELEVOS AGUILAS]])</calculatedColumnFormula>
    </tableColumn>
    <tableColumn id="8" xr3:uid="{7255FC48-5F4E-468A-8F86-CD1A4296051B}" name="Total" dataDxfId="17">
      <calculatedColumnFormula>SUM(Tabla13[[#This Row],[DUATLON CRE ALCOBENDAS]:[TRIATLON POR RELEVOS AGUILAS]])</calculatedColumnFormula>
    </tableColumn>
    <tableColumn id="11" xr3:uid="{4B8D1C78-B5AB-4075-A9E2-EB508C53EF58}" name="PUNTOS NETOS" dataDxfId="16">
      <calculatedColumnFormula>+Tabla13[[#This Row],[Total]]-Tabla13[[#This Row],[menor]]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A37D4C8-2A5C-43B0-9CD0-E008C5B9AD37}" name="Tabla184" displayName="Tabla184" ref="B6:L21" totalsRowShown="0" headerRowDxfId="15" dataDxfId="13" headerRowBorderDxfId="14" tableBorderDxfId="12" totalsRowBorderDxfId="11">
  <autoFilter ref="B6:L21" xr:uid="{0CC7C4C5-FB41-4738-BCA3-B4C815842339}"/>
  <sortState xmlns:xlrd2="http://schemas.microsoft.com/office/spreadsheetml/2017/richdata2" ref="B7:L21">
    <sortCondition descending="1" ref="L6:L21"/>
  </sortState>
  <tableColumns count="11">
    <tableColumn id="1" xr3:uid="{0761BC09-1125-49CE-A2C4-AF324DBC41BA}" name="Pos" dataDxfId="10"/>
    <tableColumn id="2" xr3:uid="{9EAA060A-A6DD-4F86-A8B7-D4478DEBE266}" name="Segunda División Masculina" dataDxfId="9"/>
    <tableColumn id="3" xr3:uid="{A727890A-6693-4AF9-A0EA-3CF25B565F7D}" name="DUATLON CRE ALCOBENDAS" dataDxfId="8"/>
    <tableColumn id="4" xr3:uid="{4E9C92E4-FCC4-4681-9FC2-F144BAEBE2D1}" name="DUATLON RELEVOS ALCOBENDAS" dataDxfId="7"/>
    <tableColumn id="5" xr3:uid="{A008EA32-E56F-4208-84C1-C49C7B2442F1}" name="DUATLON RELEVOS MIXTOS VALLADOLID" dataDxfId="6"/>
    <tableColumn id="6" xr3:uid="{5664FADF-7220-475D-9ACA-2C2A96F059E4}" name="TRIATLON RELEVOS MIXTOS CORUÑA" dataDxfId="5"/>
    <tableColumn id="10" xr3:uid="{F00051CB-A741-4F8C-9E4D-6D71DF3997CF}" name="TRIATLON CRE AGUILAS" dataDxfId="4"/>
    <tableColumn id="9" xr3:uid="{611218DA-64B7-4653-9444-9B24A3CC4056}" name="TRIATLON POR RELEVOS AGUILAS" dataDxfId="3"/>
    <tableColumn id="7" xr3:uid="{B7968E80-EDC0-4BDC-B3EF-C0E368FBB356}" name="MENOR" dataDxfId="2">
      <calculatedColumnFormula>+MIN(Tabla184[[#This Row],[DUATLON CRE ALCOBENDAS]:[TRIATLON POR RELEVOS AGUILAS]])</calculatedColumnFormula>
    </tableColumn>
    <tableColumn id="8" xr3:uid="{CFF44954-07C6-40EF-9AA2-FFAE82965D6A}" name="Total" dataDxfId="1">
      <calculatedColumnFormula>SUM(Tabla184[[#This Row],[DUATLON CRE ALCOBENDAS]:[TRIATLON POR RELEVOS AGUILAS]])</calculatedColumnFormula>
    </tableColumn>
    <tableColumn id="11" xr3:uid="{B925B895-11C0-4369-81D7-1C1E026251A4}" name="PUNTOS NETOS" dataDxfId="0">
      <calculatedColumnFormula>+Tabla184[[#This Row],[Total]]-Tabla184[[#This Row],[MENOR]]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B248F-954B-44B3-8F93-488ABB3069D0}">
  <sheetPr codeName="Hoja3">
    <pageSetUpPr fitToPage="1"/>
  </sheetPr>
  <dimension ref="B1:L21"/>
  <sheetViews>
    <sheetView showGridLines="0" zoomScale="90" zoomScaleNormal="90" workbookViewId="0">
      <selection activeCell="G15" sqref="G15"/>
    </sheetView>
  </sheetViews>
  <sheetFormatPr baseColWidth="10" defaultColWidth="10.88671875" defaultRowHeight="14.4" x14ac:dyDescent="0.3"/>
  <cols>
    <col min="1" max="1" width="4.77734375" style="1" customWidth="1"/>
    <col min="2" max="2" width="10.88671875" style="2"/>
    <col min="3" max="3" width="43.88671875" style="1" customWidth="1"/>
    <col min="4" max="4" width="18.33203125" style="2" bestFit="1" customWidth="1"/>
    <col min="5" max="5" width="17.88671875" style="2" bestFit="1" customWidth="1"/>
    <col min="6" max="6" width="14.44140625" style="2" bestFit="1" customWidth="1"/>
    <col min="7" max="9" width="14.77734375" style="2" bestFit="1" customWidth="1"/>
    <col min="10" max="10" width="14.77734375" style="2" customWidth="1"/>
    <col min="11" max="12" width="10.88671875" style="2"/>
    <col min="13" max="16384" width="10.88671875" style="1"/>
  </cols>
  <sheetData>
    <row r="1" spans="2:12" x14ac:dyDescent="0.3">
      <c r="B1" s="7"/>
      <c r="C1" s="6"/>
      <c r="D1" s="7"/>
      <c r="E1" s="7"/>
      <c r="F1" s="7"/>
      <c r="G1" s="7"/>
      <c r="H1" s="7"/>
      <c r="I1" s="7"/>
      <c r="J1" s="7"/>
      <c r="K1" s="7"/>
      <c r="L1" s="7"/>
    </row>
    <row r="2" spans="2:12" x14ac:dyDescent="0.3">
      <c r="B2" s="7"/>
      <c r="C2" s="6"/>
      <c r="D2" s="7"/>
      <c r="E2" s="7"/>
      <c r="F2" s="7"/>
      <c r="G2" s="7"/>
      <c r="H2" s="7"/>
      <c r="I2" s="7"/>
      <c r="J2" s="7"/>
      <c r="K2" s="7"/>
      <c r="L2" s="7"/>
    </row>
    <row r="3" spans="2:12" ht="18" x14ac:dyDescent="0.35">
      <c r="B3" s="7"/>
      <c r="C3" s="6"/>
      <c r="D3" s="51" t="s">
        <v>2</v>
      </c>
      <c r="E3" s="51"/>
      <c r="F3" s="8"/>
      <c r="G3" s="8"/>
      <c r="H3" s="8"/>
      <c r="I3" s="8"/>
      <c r="J3" s="8"/>
      <c r="K3" s="8"/>
      <c r="L3" s="8"/>
    </row>
    <row r="4" spans="2:12" x14ac:dyDescent="0.3">
      <c r="B4" s="7"/>
      <c r="C4" s="6"/>
      <c r="D4" s="7"/>
      <c r="E4" s="7"/>
      <c r="F4" s="7"/>
      <c r="G4" s="7"/>
      <c r="H4" s="7"/>
      <c r="I4" s="7"/>
      <c r="J4" s="7"/>
      <c r="K4" s="7"/>
      <c r="L4" s="7"/>
    </row>
    <row r="5" spans="2:12" ht="23.4" x14ac:dyDescent="0.45">
      <c r="B5" s="7"/>
      <c r="C5" s="52" t="s">
        <v>34</v>
      </c>
      <c r="D5" s="52"/>
      <c r="E5" s="52"/>
      <c r="F5" s="52"/>
      <c r="G5" s="52"/>
      <c r="H5" s="52"/>
      <c r="I5" s="52"/>
      <c r="J5" s="52"/>
      <c r="K5" s="52"/>
      <c r="L5" s="33"/>
    </row>
    <row r="6" spans="2:12" s="3" customFormat="1" ht="52.8" x14ac:dyDescent="0.3">
      <c r="B6" s="15" t="s">
        <v>1</v>
      </c>
      <c r="C6" s="16" t="s">
        <v>5</v>
      </c>
      <c r="D6" s="11" t="s">
        <v>28</v>
      </c>
      <c r="E6" s="11" t="s">
        <v>29</v>
      </c>
      <c r="F6" s="11" t="s">
        <v>38</v>
      </c>
      <c r="G6" s="22" t="s">
        <v>41</v>
      </c>
      <c r="H6" s="11" t="s">
        <v>39</v>
      </c>
      <c r="I6" s="14" t="s">
        <v>40</v>
      </c>
      <c r="J6" s="30" t="s">
        <v>43</v>
      </c>
      <c r="K6" s="17" t="s">
        <v>0</v>
      </c>
      <c r="L6" s="35" t="s">
        <v>44</v>
      </c>
    </row>
    <row r="7" spans="2:12" x14ac:dyDescent="0.3">
      <c r="B7" s="23">
        <v>1</v>
      </c>
      <c r="C7" s="24" t="s">
        <v>8</v>
      </c>
      <c r="D7" s="25">
        <v>60</v>
      </c>
      <c r="E7" s="25">
        <v>45</v>
      </c>
      <c r="F7" s="25">
        <v>45</v>
      </c>
      <c r="G7" s="25">
        <v>36</v>
      </c>
      <c r="H7" s="25">
        <v>60</v>
      </c>
      <c r="I7" s="25">
        <v>45</v>
      </c>
      <c r="J7" s="31">
        <f>+MIN(Tabla13[[#This Row],[DUATLON CRE ALCOBENDAS]:[TRIATLON POR RELEVOS AGUILAS]])</f>
        <v>36</v>
      </c>
      <c r="K7" s="26">
        <f>SUM(Tabla13[[#This Row],[DUATLON CRE ALCOBENDAS]:[TRIATLON POR RELEVOS AGUILAS]])</f>
        <v>291</v>
      </c>
      <c r="L7" s="36">
        <f>+Tabla13[[#This Row],[Total]]-Tabla13[[#This Row],[menor]]</f>
        <v>255</v>
      </c>
    </row>
    <row r="8" spans="2:12" x14ac:dyDescent="0.3">
      <c r="B8" s="27">
        <v>2</v>
      </c>
      <c r="C8" s="28" t="s">
        <v>10</v>
      </c>
      <c r="D8" s="29">
        <v>56</v>
      </c>
      <c r="E8" s="29">
        <v>42</v>
      </c>
      <c r="F8" s="29">
        <v>36</v>
      </c>
      <c r="G8" s="29">
        <v>45</v>
      </c>
      <c r="H8" s="29">
        <v>48</v>
      </c>
      <c r="I8" s="29">
        <v>39</v>
      </c>
      <c r="J8" s="31">
        <f>+MIN(Tabla13[[#This Row],[DUATLON CRE ALCOBENDAS]:[TRIATLON POR RELEVOS AGUILAS]])</f>
        <v>36</v>
      </c>
      <c r="K8" s="26">
        <f>SUM(Tabla13[[#This Row],[DUATLON CRE ALCOBENDAS]:[TRIATLON POR RELEVOS AGUILAS]])</f>
        <v>266</v>
      </c>
      <c r="L8" s="36">
        <f>+Tabla13[[#This Row],[Total]]-Tabla13[[#This Row],[menor]]</f>
        <v>230</v>
      </c>
    </row>
    <row r="9" spans="2:12" x14ac:dyDescent="0.3">
      <c r="B9" s="23">
        <v>3</v>
      </c>
      <c r="C9" s="28" t="s">
        <v>16</v>
      </c>
      <c r="D9" s="29">
        <v>52</v>
      </c>
      <c r="E9" s="29">
        <v>24</v>
      </c>
      <c r="F9" s="29">
        <v>39</v>
      </c>
      <c r="G9" s="29">
        <v>30</v>
      </c>
      <c r="H9" s="29">
        <v>52</v>
      </c>
      <c r="I9" s="29">
        <v>42</v>
      </c>
      <c r="J9" s="31">
        <f>+MIN(Tabla13[[#This Row],[DUATLON CRE ALCOBENDAS]:[TRIATLON POR RELEVOS AGUILAS]])</f>
        <v>24</v>
      </c>
      <c r="K9" s="26">
        <f>SUM(Tabla13[[#This Row],[DUATLON CRE ALCOBENDAS]:[TRIATLON POR RELEVOS AGUILAS]])</f>
        <v>239</v>
      </c>
      <c r="L9" s="36">
        <f>+Tabla13[[#This Row],[Total]]-Tabla13[[#This Row],[menor]]</f>
        <v>215</v>
      </c>
    </row>
    <row r="10" spans="2:12" x14ac:dyDescent="0.3">
      <c r="B10" s="9">
        <v>4</v>
      </c>
      <c r="C10" s="13" t="s">
        <v>9</v>
      </c>
      <c r="D10" s="5">
        <v>48</v>
      </c>
      <c r="E10" s="10">
        <v>33</v>
      </c>
      <c r="F10" s="10">
        <v>33</v>
      </c>
      <c r="G10" s="10">
        <v>21</v>
      </c>
      <c r="H10" s="10">
        <v>56</v>
      </c>
      <c r="I10" s="10">
        <v>24</v>
      </c>
      <c r="J10" s="32">
        <f>+MIN(Tabla13[[#This Row],[DUATLON CRE ALCOBENDAS]:[TRIATLON POR RELEVOS AGUILAS]])</f>
        <v>21</v>
      </c>
      <c r="K10" s="12">
        <f>SUM(Tabla13[[#This Row],[DUATLON CRE ALCOBENDAS]:[TRIATLON POR RELEVOS AGUILAS]])</f>
        <v>215</v>
      </c>
      <c r="L10" s="34">
        <f>+Tabla13[[#This Row],[Total]]-Tabla13[[#This Row],[menor]]</f>
        <v>194</v>
      </c>
    </row>
    <row r="11" spans="2:12" x14ac:dyDescent="0.3">
      <c r="B11" s="4">
        <v>5</v>
      </c>
      <c r="C11" s="13" t="s">
        <v>18</v>
      </c>
      <c r="D11" s="5">
        <v>40</v>
      </c>
      <c r="E11" s="5">
        <v>36</v>
      </c>
      <c r="F11" s="5">
        <v>21</v>
      </c>
      <c r="G11" s="5">
        <v>18</v>
      </c>
      <c r="H11" s="5">
        <v>44</v>
      </c>
      <c r="I11" s="5">
        <v>27</v>
      </c>
      <c r="J11" s="32">
        <f>+MIN(Tabla13[[#This Row],[DUATLON CRE ALCOBENDAS]:[TRIATLON POR RELEVOS AGUILAS]])</f>
        <v>18</v>
      </c>
      <c r="K11" s="12">
        <f>SUM(Tabla13[[#This Row],[DUATLON CRE ALCOBENDAS]:[TRIATLON POR RELEVOS AGUILAS]])</f>
        <v>186</v>
      </c>
      <c r="L11" s="34">
        <f>+Tabla13[[#This Row],[Total]]-Tabla13[[#This Row],[menor]]</f>
        <v>168</v>
      </c>
    </row>
    <row r="12" spans="2:12" x14ac:dyDescent="0.3">
      <c r="B12" s="9">
        <v>6</v>
      </c>
      <c r="C12" s="13" t="s">
        <v>14</v>
      </c>
      <c r="D12" s="5">
        <v>24</v>
      </c>
      <c r="E12" s="5">
        <v>39</v>
      </c>
      <c r="F12" s="5">
        <v>18</v>
      </c>
      <c r="G12" s="5">
        <v>33</v>
      </c>
      <c r="H12" s="5">
        <v>16</v>
      </c>
      <c r="I12" s="5">
        <v>36</v>
      </c>
      <c r="J12" s="32">
        <f>+MIN(Tabla13[[#This Row],[DUATLON CRE ALCOBENDAS]:[TRIATLON POR RELEVOS AGUILAS]])</f>
        <v>16</v>
      </c>
      <c r="K12" s="12">
        <f>SUM(Tabla13[[#This Row],[DUATLON CRE ALCOBENDAS]:[TRIATLON POR RELEVOS AGUILAS]])</f>
        <v>166</v>
      </c>
      <c r="L12" s="34">
        <f>+Tabla13[[#This Row],[Total]]-Tabla13[[#This Row],[menor]]</f>
        <v>150</v>
      </c>
    </row>
    <row r="13" spans="2:12" x14ac:dyDescent="0.3">
      <c r="B13" s="4">
        <v>7</v>
      </c>
      <c r="C13" s="13" t="s">
        <v>42</v>
      </c>
      <c r="D13" s="5">
        <v>32</v>
      </c>
      <c r="E13" s="10">
        <v>21</v>
      </c>
      <c r="F13" s="10">
        <v>30</v>
      </c>
      <c r="G13" s="10">
        <v>39</v>
      </c>
      <c r="H13" s="10">
        <v>24</v>
      </c>
      <c r="I13" s="10">
        <v>18</v>
      </c>
      <c r="J13" s="32">
        <f>+MIN(Tabla13[[#This Row],[DUATLON CRE ALCOBENDAS]:[TRIATLON POR RELEVOS AGUILAS]])</f>
        <v>18</v>
      </c>
      <c r="K13" s="12">
        <f>SUM(Tabla13[[#This Row],[DUATLON CRE ALCOBENDAS]:[TRIATLON POR RELEVOS AGUILAS]])</f>
        <v>164</v>
      </c>
      <c r="L13" s="34">
        <f>+Tabla13[[#This Row],[Total]]-Tabla13[[#This Row],[menor]]</f>
        <v>146</v>
      </c>
    </row>
    <row r="14" spans="2:12" x14ac:dyDescent="0.3">
      <c r="B14" s="9">
        <v>8</v>
      </c>
      <c r="C14" s="13" t="s">
        <v>24</v>
      </c>
      <c r="D14" s="5">
        <v>44</v>
      </c>
      <c r="E14" s="5">
        <v>30</v>
      </c>
      <c r="F14" s="5">
        <v>3</v>
      </c>
      <c r="G14" s="5">
        <v>15</v>
      </c>
      <c r="H14" s="5">
        <v>36</v>
      </c>
      <c r="I14" s="5">
        <v>21</v>
      </c>
      <c r="J14" s="32">
        <f>+MIN(Tabla13[[#This Row],[DUATLON CRE ALCOBENDAS]:[TRIATLON POR RELEVOS AGUILAS]])</f>
        <v>3</v>
      </c>
      <c r="K14" s="12">
        <f>SUM(Tabla13[[#This Row],[DUATLON CRE ALCOBENDAS]:[TRIATLON POR RELEVOS AGUILAS]])</f>
        <v>149</v>
      </c>
      <c r="L14" s="34">
        <f>+Tabla13[[#This Row],[Total]]-Tabla13[[#This Row],[menor]]</f>
        <v>146</v>
      </c>
    </row>
    <row r="15" spans="2:12" x14ac:dyDescent="0.3">
      <c r="B15" s="4">
        <v>9</v>
      </c>
      <c r="C15" s="13" t="s">
        <v>12</v>
      </c>
      <c r="D15" s="5">
        <v>36</v>
      </c>
      <c r="E15" s="5">
        <v>27</v>
      </c>
      <c r="F15" s="5">
        <v>9</v>
      </c>
      <c r="G15" s="5">
        <v>12</v>
      </c>
      <c r="H15" s="5">
        <v>32</v>
      </c>
      <c r="I15" s="5">
        <v>33</v>
      </c>
      <c r="J15" s="32">
        <f>+MIN(Tabla13[[#This Row],[DUATLON CRE ALCOBENDAS]:[TRIATLON POR RELEVOS AGUILAS]])</f>
        <v>9</v>
      </c>
      <c r="K15" s="12">
        <f>SUM(Tabla13[[#This Row],[DUATLON CRE ALCOBENDAS]:[TRIATLON POR RELEVOS AGUILAS]])</f>
        <v>149</v>
      </c>
      <c r="L15" s="34">
        <f>+Tabla13[[#This Row],[Total]]-Tabla13[[#This Row],[menor]]</f>
        <v>140</v>
      </c>
    </row>
    <row r="16" spans="2:12" x14ac:dyDescent="0.3">
      <c r="B16" s="9">
        <v>10</v>
      </c>
      <c r="C16" s="13" t="s">
        <v>19</v>
      </c>
      <c r="D16" s="5">
        <v>12</v>
      </c>
      <c r="E16" s="10">
        <v>12</v>
      </c>
      <c r="F16" s="10">
        <v>27</v>
      </c>
      <c r="G16" s="10">
        <v>27</v>
      </c>
      <c r="H16" s="10">
        <v>40</v>
      </c>
      <c r="I16" s="10">
        <v>30</v>
      </c>
      <c r="J16" s="32">
        <f>+MIN(Tabla13[[#This Row],[DUATLON CRE ALCOBENDAS]:[TRIATLON POR RELEVOS AGUILAS]])</f>
        <v>12</v>
      </c>
      <c r="K16" s="12">
        <f>SUM(Tabla13[[#This Row],[DUATLON CRE ALCOBENDAS]:[TRIATLON POR RELEVOS AGUILAS]])</f>
        <v>148</v>
      </c>
      <c r="L16" s="34">
        <f>+Tabla13[[#This Row],[Total]]-Tabla13[[#This Row],[menor]]</f>
        <v>136</v>
      </c>
    </row>
    <row r="17" spans="2:12" x14ac:dyDescent="0.3">
      <c r="B17" s="4">
        <v>11</v>
      </c>
      <c r="C17" s="13" t="s">
        <v>22</v>
      </c>
      <c r="D17" s="5">
        <v>28</v>
      </c>
      <c r="E17" s="5">
        <v>18</v>
      </c>
      <c r="F17" s="5">
        <v>42</v>
      </c>
      <c r="G17" s="5">
        <v>24</v>
      </c>
      <c r="H17" s="5">
        <v>4</v>
      </c>
      <c r="I17" s="5">
        <v>6</v>
      </c>
      <c r="J17" s="32">
        <f>+MIN(Tabla13[[#This Row],[DUATLON CRE ALCOBENDAS]:[TRIATLON POR RELEVOS AGUILAS]])</f>
        <v>4</v>
      </c>
      <c r="K17" s="12">
        <f>SUM(Tabla13[[#This Row],[DUATLON CRE ALCOBENDAS]:[TRIATLON POR RELEVOS AGUILAS]])</f>
        <v>122</v>
      </c>
      <c r="L17" s="34">
        <f>+Tabla13[[#This Row],[Total]]-Tabla13[[#This Row],[menor]]</f>
        <v>118</v>
      </c>
    </row>
    <row r="18" spans="2:12" x14ac:dyDescent="0.3">
      <c r="B18" s="40">
        <v>12</v>
      </c>
      <c r="C18" s="41" t="s">
        <v>30</v>
      </c>
      <c r="D18" s="5">
        <v>16</v>
      </c>
      <c r="E18" s="5">
        <v>6</v>
      </c>
      <c r="F18" s="5">
        <v>24</v>
      </c>
      <c r="G18" s="5">
        <v>42</v>
      </c>
      <c r="H18" s="5">
        <v>8</v>
      </c>
      <c r="I18" s="5">
        <v>15</v>
      </c>
      <c r="J18" s="32">
        <f>+MIN(Tabla13[[#This Row],[DUATLON CRE ALCOBENDAS]:[TRIATLON POR RELEVOS AGUILAS]])</f>
        <v>6</v>
      </c>
      <c r="K18" s="12">
        <f>SUM(Tabla13[[#This Row],[DUATLON CRE ALCOBENDAS]:[TRIATLON POR RELEVOS AGUILAS]])</f>
        <v>111</v>
      </c>
      <c r="L18" s="34">
        <f>+Tabla13[[#This Row],[Total]]-Tabla13[[#This Row],[menor]]</f>
        <v>105</v>
      </c>
    </row>
    <row r="19" spans="2:12" x14ac:dyDescent="0.3">
      <c r="B19" s="42">
        <v>13</v>
      </c>
      <c r="C19" s="41" t="s">
        <v>7</v>
      </c>
      <c r="D19" s="5">
        <v>20</v>
      </c>
      <c r="E19" s="10">
        <v>15</v>
      </c>
      <c r="F19" s="10">
        <v>12</v>
      </c>
      <c r="G19" s="10">
        <v>9</v>
      </c>
      <c r="H19" s="10">
        <v>28</v>
      </c>
      <c r="I19" s="10">
        <v>12</v>
      </c>
      <c r="J19" s="32">
        <f>+MIN(Tabla13[[#This Row],[DUATLON CRE ALCOBENDAS]:[TRIATLON POR RELEVOS AGUILAS]])</f>
        <v>9</v>
      </c>
      <c r="K19" s="12">
        <f>SUM(Tabla13[[#This Row],[DUATLON CRE ALCOBENDAS]:[TRIATLON POR RELEVOS AGUILAS]])</f>
        <v>96</v>
      </c>
      <c r="L19" s="34">
        <f>+Tabla13[[#This Row],[Total]]-Tabla13[[#This Row],[menor]]</f>
        <v>87</v>
      </c>
    </row>
    <row r="20" spans="2:12" x14ac:dyDescent="0.3">
      <c r="B20" s="40">
        <v>14</v>
      </c>
      <c r="C20" s="41" t="s">
        <v>20</v>
      </c>
      <c r="D20" s="5">
        <v>8</v>
      </c>
      <c r="E20" s="5">
        <v>9</v>
      </c>
      <c r="F20" s="5">
        <v>15</v>
      </c>
      <c r="G20" s="5">
        <v>3</v>
      </c>
      <c r="H20" s="5">
        <v>20</v>
      </c>
      <c r="I20" s="5">
        <v>9</v>
      </c>
      <c r="J20" s="32">
        <f>+MIN(Tabla13[[#This Row],[DUATLON CRE ALCOBENDAS]:[TRIATLON POR RELEVOS AGUILAS]])</f>
        <v>3</v>
      </c>
      <c r="K20" s="12">
        <f>SUM(Tabla13[[#This Row],[DUATLON CRE ALCOBENDAS]:[TRIATLON POR RELEVOS AGUILAS]])</f>
        <v>64</v>
      </c>
      <c r="L20" s="34">
        <f>+Tabla13[[#This Row],[Total]]-Tabla13[[#This Row],[menor]]</f>
        <v>61</v>
      </c>
    </row>
    <row r="21" spans="2:12" x14ac:dyDescent="0.3">
      <c r="B21" s="42">
        <v>15</v>
      </c>
      <c r="C21" s="43" t="s">
        <v>13</v>
      </c>
      <c r="D21" s="5">
        <v>0</v>
      </c>
      <c r="E21" s="5">
        <v>3</v>
      </c>
      <c r="F21" s="5">
        <v>6</v>
      </c>
      <c r="G21" s="5">
        <v>6</v>
      </c>
      <c r="H21" s="5">
        <v>12</v>
      </c>
      <c r="I21" s="5">
        <v>3</v>
      </c>
      <c r="J21" s="32">
        <f>+MIN(Tabla13[[#This Row],[DUATLON CRE ALCOBENDAS]:[TRIATLON POR RELEVOS AGUILAS]])</f>
        <v>0</v>
      </c>
      <c r="K21" s="12">
        <f>SUM(Tabla13[[#This Row],[DUATLON CRE ALCOBENDAS]:[TRIATLON POR RELEVOS AGUILAS]])</f>
        <v>30</v>
      </c>
      <c r="L21" s="34">
        <f>+Tabla13[[#This Row],[Total]]-Tabla13[[#This Row],[menor]]</f>
        <v>30</v>
      </c>
    </row>
  </sheetData>
  <mergeCells count="2">
    <mergeCell ref="D3:E3"/>
    <mergeCell ref="C5:K5"/>
  </mergeCells>
  <pageMargins left="0.7" right="0.7" top="0.75" bottom="0.75" header="0.3" footer="0.3"/>
  <pageSetup paperSize="9" scale="88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9955C-27A1-47B2-8D33-CB346E4FE4CB}">
  <sheetPr codeName="Hoja4">
    <pageSetUpPr fitToPage="1"/>
  </sheetPr>
  <dimension ref="B1:L21"/>
  <sheetViews>
    <sheetView showGridLines="0" tabSelected="1" zoomScale="90" zoomScaleNormal="90" workbookViewId="0">
      <selection activeCell="C14" sqref="C14"/>
    </sheetView>
  </sheetViews>
  <sheetFormatPr baseColWidth="10" defaultColWidth="10.88671875" defaultRowHeight="14.4" x14ac:dyDescent="0.3"/>
  <cols>
    <col min="1" max="1" width="4.77734375" style="1" customWidth="1"/>
    <col min="2" max="2" width="10.88671875" style="2"/>
    <col min="3" max="3" width="43.88671875" style="1" customWidth="1"/>
    <col min="4" max="4" width="18.33203125" style="2" bestFit="1" customWidth="1"/>
    <col min="5" max="5" width="17.88671875" style="2" bestFit="1" customWidth="1"/>
    <col min="6" max="6" width="14.44140625" style="2" bestFit="1" customWidth="1"/>
    <col min="7" max="9" width="14.77734375" style="2" bestFit="1" customWidth="1"/>
    <col min="10" max="10" width="14.77734375" style="2" customWidth="1"/>
    <col min="11" max="12" width="10.88671875" style="2"/>
    <col min="13" max="16384" width="10.88671875" style="1"/>
  </cols>
  <sheetData>
    <row r="1" spans="2:12" x14ac:dyDescent="0.3">
      <c r="B1" s="7"/>
      <c r="C1" s="6"/>
      <c r="D1" s="7"/>
      <c r="E1" s="7"/>
      <c r="F1" s="7"/>
      <c r="G1" s="7"/>
      <c r="H1" s="7"/>
      <c r="I1" s="7"/>
      <c r="J1" s="7"/>
      <c r="K1" s="7"/>
      <c r="L1" s="7"/>
    </row>
    <row r="2" spans="2:12" x14ac:dyDescent="0.3">
      <c r="B2" s="7"/>
      <c r="C2" s="6"/>
      <c r="D2" s="7"/>
      <c r="E2" s="7"/>
      <c r="F2" s="7"/>
      <c r="G2" s="7"/>
      <c r="H2" s="7"/>
      <c r="I2" s="7"/>
      <c r="J2" s="7"/>
      <c r="K2" s="7"/>
      <c r="L2" s="7"/>
    </row>
    <row r="3" spans="2:12" ht="18" x14ac:dyDescent="0.35">
      <c r="B3" s="7"/>
      <c r="C3" s="6"/>
      <c r="D3" s="51" t="s">
        <v>3</v>
      </c>
      <c r="E3" s="51"/>
      <c r="F3" s="8"/>
      <c r="G3" s="8"/>
      <c r="H3" s="8"/>
      <c r="I3" s="8"/>
      <c r="J3" s="8"/>
      <c r="K3" s="8"/>
      <c r="L3" s="8"/>
    </row>
    <row r="4" spans="2:12" x14ac:dyDescent="0.3">
      <c r="B4" s="7"/>
      <c r="C4" s="6"/>
      <c r="D4" s="7"/>
      <c r="E4" s="7"/>
      <c r="F4" s="7"/>
      <c r="G4" s="7"/>
      <c r="H4" s="7"/>
      <c r="I4" s="7"/>
      <c r="J4" s="7"/>
      <c r="K4" s="7"/>
      <c r="L4" s="7"/>
    </row>
    <row r="5" spans="2:12" ht="23.4" x14ac:dyDescent="0.45">
      <c r="B5" s="7"/>
      <c r="C5" s="52" t="s">
        <v>34</v>
      </c>
      <c r="D5" s="52"/>
      <c r="E5" s="52"/>
      <c r="F5" s="52"/>
      <c r="G5" s="52"/>
      <c r="H5" s="52"/>
      <c r="I5" s="52"/>
      <c r="J5" s="52"/>
      <c r="K5" s="52"/>
      <c r="L5" s="33"/>
    </row>
    <row r="6" spans="2:12" s="3" customFormat="1" ht="52.8" x14ac:dyDescent="0.3">
      <c r="B6" s="15" t="s">
        <v>1</v>
      </c>
      <c r="C6" s="20" t="s">
        <v>4</v>
      </c>
      <c r="D6" s="11" t="s">
        <v>28</v>
      </c>
      <c r="E6" s="11" t="s">
        <v>29</v>
      </c>
      <c r="F6" s="11" t="s">
        <v>38</v>
      </c>
      <c r="G6" s="22" t="s">
        <v>41</v>
      </c>
      <c r="H6" s="11" t="s">
        <v>39</v>
      </c>
      <c r="I6" s="14" t="s">
        <v>40</v>
      </c>
      <c r="J6" s="30" t="s">
        <v>45</v>
      </c>
      <c r="K6" s="17" t="s">
        <v>0</v>
      </c>
      <c r="L6" s="35" t="s">
        <v>44</v>
      </c>
    </row>
    <row r="7" spans="2:12" x14ac:dyDescent="0.3">
      <c r="B7" s="44">
        <v>1</v>
      </c>
      <c r="C7" s="45" t="s">
        <v>32</v>
      </c>
      <c r="D7" s="9">
        <v>60</v>
      </c>
      <c r="E7" s="10">
        <v>21</v>
      </c>
      <c r="F7" s="10">
        <v>39</v>
      </c>
      <c r="G7" s="10">
        <v>39</v>
      </c>
      <c r="H7" s="10">
        <v>56</v>
      </c>
      <c r="I7" s="10">
        <v>36</v>
      </c>
      <c r="J7" s="32">
        <f>+MIN(Tabla184[[#This Row],[DUATLON CRE ALCOBENDAS]:[TRIATLON POR RELEVOS AGUILAS]])</f>
        <v>21</v>
      </c>
      <c r="K7" s="12">
        <f>SUM(Tabla184[[#This Row],[DUATLON CRE ALCOBENDAS]:[TRIATLON POR RELEVOS AGUILAS]])</f>
        <v>251</v>
      </c>
      <c r="L7" s="38">
        <f>+Tabla184[[#This Row],[Total]]-Tabla184[[#This Row],[MENOR]]</f>
        <v>230</v>
      </c>
    </row>
    <row r="8" spans="2:12" x14ac:dyDescent="0.3">
      <c r="B8" s="46">
        <v>2</v>
      </c>
      <c r="C8" s="47" t="s">
        <v>37</v>
      </c>
      <c r="D8" s="4">
        <v>48</v>
      </c>
      <c r="E8" s="5">
        <v>36</v>
      </c>
      <c r="F8" s="5">
        <v>45</v>
      </c>
      <c r="G8" s="5">
        <v>45</v>
      </c>
      <c r="H8" s="5">
        <v>52</v>
      </c>
      <c r="I8" s="5">
        <v>39</v>
      </c>
      <c r="J8" s="32">
        <f>+MIN(Tabla184[[#This Row],[DUATLON CRE ALCOBENDAS]:[TRIATLON POR RELEVOS AGUILAS]])</f>
        <v>36</v>
      </c>
      <c r="K8" s="12">
        <f>SUM(Tabla184[[#This Row],[DUATLON CRE ALCOBENDAS]:[TRIATLON POR RELEVOS AGUILAS]])</f>
        <v>265</v>
      </c>
      <c r="L8" s="37">
        <f>+Tabla184[[#This Row],[Total]]-Tabla184[[#This Row],[MENOR]]</f>
        <v>229</v>
      </c>
    </row>
    <row r="9" spans="2:12" x14ac:dyDescent="0.3">
      <c r="B9" s="44">
        <v>3</v>
      </c>
      <c r="C9" s="47" t="s">
        <v>33</v>
      </c>
      <c r="D9" s="4">
        <v>56</v>
      </c>
      <c r="E9" s="5">
        <v>0</v>
      </c>
      <c r="F9" s="5">
        <v>27</v>
      </c>
      <c r="G9" s="5">
        <v>36</v>
      </c>
      <c r="H9" s="5">
        <v>60</v>
      </c>
      <c r="I9" s="5">
        <v>45</v>
      </c>
      <c r="J9" s="32">
        <f>+MIN(Tabla184[[#This Row],[DUATLON CRE ALCOBENDAS]:[TRIATLON POR RELEVOS AGUILAS]])</f>
        <v>0</v>
      </c>
      <c r="K9" s="12">
        <f>SUM(Tabla184[[#This Row],[DUATLON CRE ALCOBENDAS]:[TRIATLON POR RELEVOS AGUILAS]])</f>
        <v>224</v>
      </c>
      <c r="L9" s="37">
        <f>+Tabla184[[#This Row],[Total]]-Tabla184[[#This Row],[MENOR]]</f>
        <v>224</v>
      </c>
    </row>
    <row r="10" spans="2:12" x14ac:dyDescent="0.3">
      <c r="B10" s="44">
        <v>4</v>
      </c>
      <c r="C10" s="47" t="s">
        <v>17</v>
      </c>
      <c r="D10" s="4">
        <v>44</v>
      </c>
      <c r="E10" s="5">
        <v>42</v>
      </c>
      <c r="F10" s="10">
        <v>33</v>
      </c>
      <c r="G10" s="10">
        <v>42</v>
      </c>
      <c r="H10" s="10">
        <v>36</v>
      </c>
      <c r="I10" s="10">
        <v>18</v>
      </c>
      <c r="J10" s="32">
        <f>+MIN(Tabla184[[#This Row],[DUATLON CRE ALCOBENDAS]:[TRIATLON POR RELEVOS AGUILAS]])</f>
        <v>18</v>
      </c>
      <c r="K10" s="12">
        <f>SUM(Tabla184[[#This Row],[DUATLON CRE ALCOBENDAS]:[TRIATLON POR RELEVOS AGUILAS]])</f>
        <v>215</v>
      </c>
      <c r="L10" s="37">
        <f>+Tabla184[[#This Row],[Total]]-Tabla184[[#This Row],[MENOR]]</f>
        <v>197</v>
      </c>
    </row>
    <row r="11" spans="2:12" x14ac:dyDescent="0.3">
      <c r="B11" s="19">
        <v>5</v>
      </c>
      <c r="C11" s="21" t="s">
        <v>36</v>
      </c>
      <c r="D11" s="4">
        <v>40</v>
      </c>
      <c r="E11" s="5">
        <v>39</v>
      </c>
      <c r="F11" s="5">
        <v>3</v>
      </c>
      <c r="G11" s="5">
        <v>27</v>
      </c>
      <c r="H11" s="5">
        <v>48</v>
      </c>
      <c r="I11" s="5">
        <v>42</v>
      </c>
      <c r="J11" s="32">
        <f>+MIN(Tabla184[[#This Row],[DUATLON CRE ALCOBENDAS]:[TRIATLON POR RELEVOS AGUILAS]])</f>
        <v>3</v>
      </c>
      <c r="K11" s="12">
        <f>SUM(Tabla184[[#This Row],[DUATLON CRE ALCOBENDAS]:[TRIATLON POR RELEVOS AGUILAS]])</f>
        <v>199</v>
      </c>
      <c r="L11" s="37">
        <f>+Tabla184[[#This Row],[Total]]-Tabla184[[#This Row],[MENOR]]</f>
        <v>196</v>
      </c>
    </row>
    <row r="12" spans="2:12" x14ac:dyDescent="0.3">
      <c r="B12" s="18">
        <v>6</v>
      </c>
      <c r="C12" s="21" t="s">
        <v>35</v>
      </c>
      <c r="D12" s="4">
        <v>52</v>
      </c>
      <c r="E12" s="5">
        <v>45</v>
      </c>
      <c r="F12" s="5">
        <v>6</v>
      </c>
      <c r="G12" s="5">
        <v>0</v>
      </c>
      <c r="H12" s="5">
        <v>44</v>
      </c>
      <c r="I12" s="5">
        <v>33</v>
      </c>
      <c r="J12" s="32">
        <f>+MIN(Tabla184[[#This Row],[DUATLON CRE ALCOBENDAS]:[TRIATLON POR RELEVOS AGUILAS]])</f>
        <v>0</v>
      </c>
      <c r="K12" s="12">
        <f>SUM(Tabla184[[#This Row],[DUATLON CRE ALCOBENDAS]:[TRIATLON POR RELEVOS AGUILAS]])</f>
        <v>180</v>
      </c>
      <c r="L12" s="37">
        <f>+Tabla184[[#This Row],[Total]]-Tabla184[[#This Row],[MENOR]]</f>
        <v>180</v>
      </c>
    </row>
    <row r="13" spans="2:12" x14ac:dyDescent="0.3">
      <c r="B13" s="18">
        <v>7</v>
      </c>
      <c r="C13" s="21" t="s">
        <v>11</v>
      </c>
      <c r="D13" s="4">
        <v>36</v>
      </c>
      <c r="E13" s="5">
        <v>27</v>
      </c>
      <c r="F13" s="10">
        <v>36</v>
      </c>
      <c r="G13" s="10">
        <v>18</v>
      </c>
      <c r="H13" s="10">
        <v>40</v>
      </c>
      <c r="I13" s="10">
        <v>21</v>
      </c>
      <c r="J13" s="32">
        <f>+MIN(Tabla184[[#This Row],[DUATLON CRE ALCOBENDAS]:[TRIATLON POR RELEVOS AGUILAS]])</f>
        <v>18</v>
      </c>
      <c r="K13" s="12">
        <f>SUM(Tabla184[[#This Row],[DUATLON CRE ALCOBENDAS]:[TRIATLON POR RELEVOS AGUILAS]])</f>
        <v>178</v>
      </c>
      <c r="L13" s="37">
        <f>+Tabla184[[#This Row],[Total]]-Tabla184[[#This Row],[MENOR]]</f>
        <v>160</v>
      </c>
    </row>
    <row r="14" spans="2:12" x14ac:dyDescent="0.3">
      <c r="B14" s="19">
        <v>8</v>
      </c>
      <c r="C14" s="21" t="s">
        <v>23</v>
      </c>
      <c r="D14" s="4">
        <v>32</v>
      </c>
      <c r="E14" s="5">
        <v>30</v>
      </c>
      <c r="F14" s="5">
        <v>24</v>
      </c>
      <c r="G14" s="5">
        <v>30</v>
      </c>
      <c r="H14" s="5">
        <v>32</v>
      </c>
      <c r="I14" s="5">
        <v>30</v>
      </c>
      <c r="J14" s="32">
        <f>+MIN(Tabla184[[#This Row],[DUATLON CRE ALCOBENDAS]:[TRIATLON POR RELEVOS AGUILAS]])</f>
        <v>24</v>
      </c>
      <c r="K14" s="12">
        <f>SUM(Tabla184[[#This Row],[DUATLON CRE ALCOBENDAS]:[TRIATLON POR RELEVOS AGUILAS]])</f>
        <v>178</v>
      </c>
      <c r="L14" s="37">
        <f>+Tabla184[[#This Row],[Total]]-Tabla184[[#This Row],[MENOR]]</f>
        <v>154</v>
      </c>
    </row>
    <row r="15" spans="2:12" x14ac:dyDescent="0.3">
      <c r="B15" s="18">
        <v>9</v>
      </c>
      <c r="C15" s="21" t="s">
        <v>21</v>
      </c>
      <c r="D15" s="4">
        <v>28</v>
      </c>
      <c r="E15" s="5">
        <v>24</v>
      </c>
      <c r="F15" s="5">
        <v>30</v>
      </c>
      <c r="G15" s="5">
        <v>24</v>
      </c>
      <c r="H15" s="5">
        <v>28</v>
      </c>
      <c r="I15" s="5">
        <v>24</v>
      </c>
      <c r="J15" s="32">
        <f>+MIN(Tabla184[[#This Row],[DUATLON CRE ALCOBENDAS]:[TRIATLON POR RELEVOS AGUILAS]])</f>
        <v>24</v>
      </c>
      <c r="K15" s="12">
        <f>SUM(Tabla184[[#This Row],[DUATLON CRE ALCOBENDAS]:[TRIATLON POR RELEVOS AGUILAS]])</f>
        <v>158</v>
      </c>
      <c r="L15" s="37">
        <f>+Tabla184[[#This Row],[Total]]-Tabla184[[#This Row],[MENOR]]</f>
        <v>134</v>
      </c>
    </row>
    <row r="16" spans="2:12" x14ac:dyDescent="0.3">
      <c r="B16" s="18">
        <v>10</v>
      </c>
      <c r="C16" s="21" t="s">
        <v>26</v>
      </c>
      <c r="D16" s="4">
        <v>16</v>
      </c>
      <c r="E16" s="5">
        <v>33</v>
      </c>
      <c r="F16" s="10">
        <v>9</v>
      </c>
      <c r="G16" s="10">
        <v>6</v>
      </c>
      <c r="H16" s="10">
        <v>24</v>
      </c>
      <c r="I16" s="10">
        <v>27</v>
      </c>
      <c r="J16" s="32">
        <f>+MIN(Tabla184[[#This Row],[DUATLON CRE ALCOBENDAS]:[TRIATLON POR RELEVOS AGUILAS]])</f>
        <v>6</v>
      </c>
      <c r="K16" s="12">
        <f>SUM(Tabla184[[#This Row],[DUATLON CRE ALCOBENDAS]:[TRIATLON POR RELEVOS AGUILAS]])</f>
        <v>115</v>
      </c>
      <c r="L16" s="37">
        <f>+Tabla184[[#This Row],[Total]]-Tabla184[[#This Row],[MENOR]]</f>
        <v>109</v>
      </c>
    </row>
    <row r="17" spans="2:12" x14ac:dyDescent="0.3">
      <c r="B17" s="19">
        <v>11</v>
      </c>
      <c r="C17" s="21" t="s">
        <v>6</v>
      </c>
      <c r="D17" s="4">
        <v>8</v>
      </c>
      <c r="E17" s="5">
        <v>9</v>
      </c>
      <c r="F17" s="5">
        <v>42</v>
      </c>
      <c r="G17" s="5">
        <v>33</v>
      </c>
      <c r="H17" s="5">
        <v>4</v>
      </c>
      <c r="I17" s="5">
        <v>3</v>
      </c>
      <c r="J17" s="32">
        <f>+MIN(Tabla184[[#This Row],[DUATLON CRE ALCOBENDAS]:[TRIATLON POR RELEVOS AGUILAS]])</f>
        <v>3</v>
      </c>
      <c r="K17" s="12">
        <f>SUM(Tabla184[[#This Row],[DUATLON CRE ALCOBENDAS]:[TRIATLON POR RELEVOS AGUILAS]])</f>
        <v>99</v>
      </c>
      <c r="L17" s="37">
        <f>+Tabla184[[#This Row],[Total]]-Tabla184[[#This Row],[MENOR]]</f>
        <v>96</v>
      </c>
    </row>
    <row r="18" spans="2:12" x14ac:dyDescent="0.3">
      <c r="B18" s="48">
        <v>12</v>
      </c>
      <c r="C18" s="49" t="s">
        <v>25</v>
      </c>
      <c r="D18" s="4">
        <v>20</v>
      </c>
      <c r="E18" s="5">
        <v>12</v>
      </c>
      <c r="F18" s="5">
        <v>21</v>
      </c>
      <c r="G18" s="5">
        <v>21</v>
      </c>
      <c r="H18" s="5">
        <v>16</v>
      </c>
      <c r="I18" s="5">
        <v>15</v>
      </c>
      <c r="J18" s="32">
        <f>+MIN(Tabla184[[#This Row],[DUATLON CRE ALCOBENDAS]:[TRIATLON POR RELEVOS AGUILAS]])</f>
        <v>12</v>
      </c>
      <c r="K18" s="12">
        <f>SUM(Tabla184[[#This Row],[DUATLON CRE ALCOBENDAS]:[TRIATLON POR RELEVOS AGUILAS]])</f>
        <v>105</v>
      </c>
      <c r="L18" s="37">
        <f>+Tabla184[[#This Row],[Total]]-Tabla184[[#This Row],[MENOR]]</f>
        <v>93</v>
      </c>
    </row>
    <row r="19" spans="2:12" x14ac:dyDescent="0.3">
      <c r="B19" s="48">
        <v>13</v>
      </c>
      <c r="C19" s="49" t="s">
        <v>27</v>
      </c>
      <c r="D19" s="4">
        <v>24</v>
      </c>
      <c r="E19" s="5">
        <v>18</v>
      </c>
      <c r="F19" s="10">
        <v>18</v>
      </c>
      <c r="G19" s="10">
        <v>12</v>
      </c>
      <c r="H19" s="10">
        <v>12</v>
      </c>
      <c r="I19" s="10">
        <v>9</v>
      </c>
      <c r="J19" s="32">
        <f>+MIN(Tabla184[[#This Row],[DUATLON CRE ALCOBENDAS]:[TRIATLON POR RELEVOS AGUILAS]])</f>
        <v>9</v>
      </c>
      <c r="K19" s="12">
        <f>SUM(Tabla184[[#This Row],[DUATLON CRE ALCOBENDAS]:[TRIATLON POR RELEVOS AGUILAS]])</f>
        <v>93</v>
      </c>
      <c r="L19" s="37">
        <f>+Tabla184[[#This Row],[Total]]-Tabla184[[#This Row],[MENOR]]</f>
        <v>84</v>
      </c>
    </row>
    <row r="20" spans="2:12" x14ac:dyDescent="0.3">
      <c r="B20" s="50">
        <v>14</v>
      </c>
      <c r="C20" s="49" t="s">
        <v>31</v>
      </c>
      <c r="D20" s="4">
        <v>12</v>
      </c>
      <c r="E20" s="5">
        <v>15</v>
      </c>
      <c r="F20" s="5">
        <v>15</v>
      </c>
      <c r="G20" s="5">
        <v>15</v>
      </c>
      <c r="H20" s="5">
        <v>20</v>
      </c>
      <c r="I20" s="5">
        <v>12</v>
      </c>
      <c r="J20" s="32">
        <f>+MIN(Tabla184[[#This Row],[DUATLON CRE ALCOBENDAS]:[TRIATLON POR RELEVOS AGUILAS]])</f>
        <v>12</v>
      </c>
      <c r="K20" s="12">
        <f>SUM(Tabla184[[#This Row],[DUATLON CRE ALCOBENDAS]:[TRIATLON POR RELEVOS AGUILAS]])</f>
        <v>89</v>
      </c>
      <c r="L20" s="37">
        <f>+Tabla184[[#This Row],[Total]]-Tabla184[[#This Row],[MENOR]]</f>
        <v>77</v>
      </c>
    </row>
    <row r="21" spans="2:12" x14ac:dyDescent="0.3">
      <c r="B21" s="48">
        <v>15</v>
      </c>
      <c r="C21" s="49" t="s">
        <v>15</v>
      </c>
      <c r="D21" s="4">
        <v>0</v>
      </c>
      <c r="E21" s="5">
        <v>0</v>
      </c>
      <c r="F21" s="5">
        <v>12</v>
      </c>
      <c r="G21" s="5">
        <v>9</v>
      </c>
      <c r="H21" s="5">
        <v>8</v>
      </c>
      <c r="I21" s="5">
        <v>6</v>
      </c>
      <c r="J21" s="32">
        <f>+MIN(Tabla184[[#This Row],[DUATLON CRE ALCOBENDAS]:[TRIATLON POR RELEVOS AGUILAS]])</f>
        <v>0</v>
      </c>
      <c r="K21" s="12">
        <f>SUM(Tabla184[[#This Row],[DUATLON CRE ALCOBENDAS]:[TRIATLON POR RELEVOS AGUILAS]])</f>
        <v>35</v>
      </c>
      <c r="L21" s="39">
        <f>+Tabla184[[#This Row],[Total]]-Tabla184[[#This Row],[MENOR]]</f>
        <v>35</v>
      </c>
    </row>
  </sheetData>
  <mergeCells count="2">
    <mergeCell ref="D3:E3"/>
    <mergeCell ref="C5:K5"/>
  </mergeCells>
  <pageMargins left="0.7" right="0.7" top="0.75" bottom="0.75" header="0.3" footer="0.3"/>
  <pageSetup paperSize="9" scale="79" orientation="landscape" horizontalDpi="4294967293" verticalDpi="4294967293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381E095F7090047A43708445F328D7D" ma:contentTypeVersion="2" ma:contentTypeDescription="Crear nuevo documento." ma:contentTypeScope="" ma:versionID="bce4f0f7bc31bc376678843fc3699fc4">
  <xsd:schema xmlns:xsd="http://www.w3.org/2001/XMLSchema" xmlns:xs="http://www.w3.org/2001/XMLSchema" xmlns:p="http://schemas.microsoft.com/office/2006/metadata/properties" xmlns:ns2="129e20cf-4730-4a4b-ab33-29891c4b9dd0" targetNamespace="http://schemas.microsoft.com/office/2006/metadata/properties" ma:root="true" ma:fieldsID="765e662c1ee44cf3d39cd2cce3b51cfd" ns2:_="">
    <xsd:import namespace="129e20cf-4730-4a4b-ab33-29891c4b9d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9e20cf-4730-4a4b-ab33-29891c4b9d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33A57B-A329-45DA-A641-B799BADB818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049AA2E-EBE2-4959-94A5-CBEAC2B9FCDA}"/>
</file>

<file path=customXml/itemProps3.xml><?xml version="1.0" encoding="utf-8"?>
<ds:datastoreItem xmlns:ds="http://schemas.openxmlformats.org/officeDocument/2006/customXml" ds:itemID="{78335435-41FE-4575-A0E8-98AC97A252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1ªM 2022</vt:lpstr>
      <vt:lpstr>2ªM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Garcia</dc:creator>
  <cp:lastModifiedBy>Barbara González | FETRI</cp:lastModifiedBy>
  <cp:lastPrinted>2022-06-08T08:41:54Z</cp:lastPrinted>
  <dcterms:created xsi:type="dcterms:W3CDTF">2020-01-28T08:31:24Z</dcterms:created>
  <dcterms:modified xsi:type="dcterms:W3CDTF">2022-06-21T11:38:32Z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0x0101009CAC589F9719154083BA6B45168F0AA8</vt:lpwstr>
  </property>
</Properties>
</file>