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6022484-my.sharepoint.com/personal/jorge_garcia_triatlon_org/Documents/2023/Liga Nacional de Clubes de Duatlón/"/>
    </mc:Choice>
  </mc:AlternateContent>
  <xr:revisionPtr revIDLastSave="714" documentId="13_ncr:1_{7DEC2277-B27B-4CE3-A80F-71B342176097}" xr6:coauthVersionLast="47" xr6:coauthVersionMax="47" xr10:uidLastSave="{ACBC481A-DEFA-485C-B9BF-B5BBD06CB37A}"/>
  <bookViews>
    <workbookView xWindow="-108" yWindow="-108" windowWidth="23256" windowHeight="12456" activeTab="1" xr2:uid="{D6B9F79B-32EC-4DC1-906A-6010276B8130}"/>
  </bookViews>
  <sheets>
    <sheet name="1ªF 2023" sheetId="12" r:id="rId1"/>
    <sheet name="2ªF 2023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13" l="1"/>
  <c r="L20" i="13"/>
  <c r="M17" i="13"/>
  <c r="L17" i="13"/>
  <c r="M12" i="13"/>
  <c r="L12" i="13"/>
  <c r="M16" i="13"/>
  <c r="L16" i="13"/>
  <c r="M18" i="13"/>
  <c r="L18" i="13"/>
  <c r="M11" i="13"/>
  <c r="L11" i="13"/>
  <c r="M7" i="13"/>
  <c r="L7" i="13"/>
  <c r="M9" i="13"/>
  <c r="L9" i="13"/>
  <c r="M21" i="13"/>
  <c r="L21" i="13"/>
  <c r="M10" i="13"/>
  <c r="L10" i="13"/>
  <c r="M14" i="13"/>
  <c r="L14" i="13"/>
  <c r="M15" i="13"/>
  <c r="L15" i="13"/>
  <c r="N15" i="13" s="1"/>
  <c r="M19" i="13"/>
  <c r="L19" i="13"/>
  <c r="M13" i="13"/>
  <c r="L13" i="13"/>
  <c r="M8" i="13"/>
  <c r="L8" i="13"/>
  <c r="M15" i="12"/>
  <c r="L15" i="12"/>
  <c r="M21" i="12"/>
  <c r="L21" i="12"/>
  <c r="M20" i="12"/>
  <c r="L20" i="12"/>
  <c r="M17" i="12"/>
  <c r="L17" i="12"/>
  <c r="M13" i="12"/>
  <c r="L13" i="12"/>
  <c r="M12" i="12"/>
  <c r="L12" i="12"/>
  <c r="M16" i="12"/>
  <c r="L16" i="12"/>
  <c r="M18" i="12"/>
  <c r="L18" i="12"/>
  <c r="M14" i="12"/>
  <c r="L14" i="12"/>
  <c r="N14" i="12" s="1"/>
  <c r="M10" i="12"/>
  <c r="L10" i="12"/>
  <c r="M8" i="12"/>
  <c r="L8" i="12"/>
  <c r="M19" i="12"/>
  <c r="L19" i="12"/>
  <c r="M11" i="12"/>
  <c r="L11" i="12"/>
  <c r="N11" i="12" s="1"/>
  <c r="M9" i="12"/>
  <c r="L9" i="12"/>
  <c r="M7" i="12"/>
  <c r="L7" i="12"/>
  <c r="N10" i="12" l="1"/>
  <c r="N9" i="13"/>
  <c r="N13" i="12"/>
  <c r="N19" i="12"/>
  <c r="N7" i="12"/>
  <c r="N20" i="12"/>
  <c r="N9" i="12"/>
  <c r="N12" i="12"/>
  <c r="N12" i="13"/>
  <c r="N21" i="13"/>
  <c r="N17" i="13"/>
  <c r="N20" i="13"/>
  <c r="N8" i="13"/>
  <c r="N13" i="13"/>
  <c r="N10" i="13"/>
  <c r="N19" i="13"/>
  <c r="N11" i="13"/>
  <c r="N18" i="13"/>
  <c r="N14" i="13"/>
  <c r="N7" i="13"/>
  <c r="N16" i="13"/>
  <c r="N18" i="12"/>
  <c r="N15" i="12"/>
  <c r="N8" i="12"/>
  <c r="N16" i="12"/>
  <c r="N17" i="12"/>
  <c r="N21" i="12"/>
</calcChain>
</file>

<file path=xl/sharedStrings.xml><?xml version="1.0" encoding="utf-8"?>
<sst xmlns="http://schemas.openxmlformats.org/spreadsheetml/2006/main" count="60" uniqueCount="47">
  <si>
    <t>Pos</t>
  </si>
  <si>
    <t>1ª DIVISIÓN FEM.</t>
  </si>
  <si>
    <t>2ª DIVISIÓN FEM.</t>
  </si>
  <si>
    <t>CLUB TRIATLON SORIANO</t>
  </si>
  <si>
    <t>MENOR VALOR</t>
  </si>
  <si>
    <t>PUNTOS FINAL LIGA</t>
  </si>
  <si>
    <t>TRIPUÇOL</t>
  </si>
  <si>
    <t>E-TRIATLON VALLADOLID</t>
  </si>
  <si>
    <t>CIDADE DE LUGO FLUVIAL</t>
  </si>
  <si>
    <t>SALTOKI TRIKIDEAK</t>
  </si>
  <si>
    <t>TRI INFINITY MÓSTOLES</t>
  </si>
  <si>
    <t>C.E. KATOA BARCELONA</t>
  </si>
  <si>
    <t>STADIUM CASABLANCA MAPEI</t>
  </si>
  <si>
    <t>AD TRIATLÓN ECOSPORT ALCOBENDAS</t>
  </si>
  <si>
    <t>TRIATLÓN SANTANDER</t>
  </si>
  <si>
    <t>LA 208 TRIATLON CLUB</t>
  </si>
  <si>
    <t>TRIATLON INFORHOUSE SANTIAGO</t>
  </si>
  <si>
    <t>ADSEVILLA</t>
  </si>
  <si>
    <t>DUATLON SUPER SPRINT POR CLUBES LA NUCIA</t>
  </si>
  <si>
    <t>DUATLON RELEVOS / PAREJAS LA NUCIA</t>
  </si>
  <si>
    <t>DUATLON SUPER SPRINT POR CLUBES 2*2 LA NUCIA</t>
  </si>
  <si>
    <t>CLUB TRIATLÓN ALBACETE INGETEAM</t>
  </si>
  <si>
    <t>CLUB DE TRIATLÓN DIABLILLOS DE RIVAS</t>
  </si>
  <si>
    <t>C.E.A. BETERA</t>
  </si>
  <si>
    <t>PRAT TRIATLO 1994</t>
  </si>
  <si>
    <t>A.D. NAUTICO DE NARON</t>
  </si>
  <si>
    <t>MARLINS TRIATLON MADRID</t>
  </si>
  <si>
    <t>ISBILYA - SLOPPY JOE´S</t>
  </si>
  <si>
    <t>CLUB TRIATLON OVIEDO</t>
  </si>
  <si>
    <t>TRITRAIN4YOU MÁLAGA</t>
  </si>
  <si>
    <t>CLUB TRIATLON LAS ROZAS</t>
  </si>
  <si>
    <t>MONTILLA-CORDOBA TRIATLON</t>
  </si>
  <si>
    <t>REAL CLUB MEDITERRANEO</t>
  </si>
  <si>
    <t>CLUB TRIATLON TRITONES RIOJA</t>
  </si>
  <si>
    <t>CLUB NATACIO BARCELONA</t>
  </si>
  <si>
    <t>C.D.E.TRIATLON SAN SEBASTIAN DE LOS REYES</t>
  </si>
  <si>
    <t>LIGA NACIONAL DE CLUBES DE DUATLÓN 2023</t>
  </si>
  <si>
    <t>DUATLON POR CLUBES ALBACETE</t>
  </si>
  <si>
    <t>DUATLON POR RELEVOS MIXTOS ALBACETE</t>
  </si>
  <si>
    <t>DUATLON CRE AVILES</t>
  </si>
  <si>
    <t>DUATLON RELEVOS AVILES</t>
  </si>
  <si>
    <t>ESTUDENER TRIATLÓN EUROPA</t>
  </si>
  <si>
    <t>C.T.  MURCIA UNIDATA</t>
  </si>
  <si>
    <t>DORSAL</t>
  </si>
  <si>
    <t>SEGUNDA DIVISION FEMENINA</t>
  </si>
  <si>
    <t>PRIMERA DIVISION FEMENINA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</si>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</sst>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Roboto"/>
    </font>
    <font>
      <sz val="10"/>
      <color theme="0"/>
      <name val="Roboto"/>
    </font>
    <font>
      <sz val="10"/>
      <color theme="1"/>
      <name val="Roboto"/>
    </font>
    <font>
      <b/>
      <sz val="12"/>
      <color rgb="FFD0122D"/>
      <name val="Roboto"/>
    </font>
    <font>
      <b/>
      <sz val="18"/>
      <color theme="0" tint="-0.14999847407452621"/>
      <name val="Roboto"/>
    </font>
    <font>
      <sz val="10"/>
      <color rgb="FFD0122D"/>
      <name val="Roboto"/>
    </font>
    <font>
      <b/>
      <sz val="14"/>
      <color theme="0" tint="-0.14999847407452621"/>
      <name val="Roboto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Robot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FF00"/>
      <name val="Roboto"/>
    </font>
  </fonts>
  <fills count="35">
    <fill>
      <patternFill patternType="none"/>
    </fill>
    <fill>
      <patternFill patternType="gray125"/>
    </fill>
    <fill>
      <patternFill patternType="solid">
        <fgColor rgb="FFD0122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rgb="FFD0122D"/>
      </left>
      <right style="thin">
        <color rgb="FFD0122D"/>
      </right>
      <top style="thin">
        <color rgb="FFD0122D"/>
      </top>
      <bottom style="thin">
        <color rgb="FFD0122D"/>
      </bottom>
      <diagonal/>
    </border>
    <border>
      <left/>
      <right style="thin">
        <color rgb="FFD0122D"/>
      </right>
      <top/>
      <bottom style="thin">
        <color rgb="FFD0122D"/>
      </bottom>
      <diagonal/>
    </border>
    <border>
      <left style="thin">
        <color rgb="FFD0122D"/>
      </left>
      <right style="thin">
        <color rgb="FFD0122D"/>
      </right>
      <top/>
      <bottom style="thin">
        <color rgb="FFD0122D"/>
      </bottom>
      <diagonal/>
    </border>
    <border>
      <left style="thin">
        <color rgb="FFD0122D"/>
      </left>
      <right/>
      <top/>
      <bottom style="thin">
        <color rgb="FFD0122D"/>
      </bottom>
      <diagonal/>
    </border>
    <border>
      <left style="thin">
        <color theme="0"/>
      </left>
      <right style="thin">
        <color rgb="FFD0122D"/>
      </right>
      <top style="thin">
        <color theme="0"/>
      </top>
      <bottom style="thin">
        <color theme="0"/>
      </bottom>
      <diagonal/>
    </border>
    <border>
      <left style="thin">
        <color rgb="FFD0122D"/>
      </left>
      <right style="thin">
        <color rgb="FFD0122D"/>
      </right>
      <top style="thin">
        <color theme="0"/>
      </top>
      <bottom style="thin">
        <color theme="0"/>
      </bottom>
      <diagonal/>
    </border>
    <border>
      <left style="thin">
        <color rgb="FFD0122D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D0122D"/>
      </left>
      <right/>
      <top style="thin">
        <color theme="0"/>
      </top>
      <bottom style="thin">
        <color theme="0"/>
      </bottom>
      <diagonal/>
    </border>
    <border>
      <left style="thin">
        <color rgb="FFD0122D"/>
      </left>
      <right style="thin">
        <color rgb="FFD0122D"/>
      </right>
      <top/>
      <bottom style="thin">
        <color theme="0"/>
      </bottom>
      <diagonal/>
    </border>
    <border>
      <left style="thin">
        <color rgb="FFD0122D"/>
      </left>
      <right style="thin">
        <color rgb="FFD0122D"/>
      </right>
      <top/>
      <bottom style="thin">
        <color rgb="FFFFFFF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D0122D"/>
      </bottom>
      <diagonal/>
    </border>
    <border>
      <left/>
      <right style="thin">
        <color rgb="FFD0122D"/>
      </right>
      <top style="thin">
        <color theme="0"/>
      </top>
      <bottom style="thin">
        <color theme="0"/>
      </bottom>
      <diagonal/>
    </border>
    <border>
      <left style="thin">
        <color rgb="FFD0122D"/>
      </left>
      <right style="thin">
        <color rgb="FFD0122D"/>
      </right>
      <top style="thin">
        <color theme="0"/>
      </top>
      <bottom/>
      <diagonal/>
    </border>
  </borders>
  <cellStyleXfs count="44">
    <xf numFmtId="0" fontId="0" fillId="0" borderId="0"/>
    <xf numFmtId="0" fontId="9" fillId="0" borderId="0"/>
    <xf numFmtId="0" fontId="10" fillId="0" borderId="0"/>
    <xf numFmtId="0" fontId="1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5" applyNumberFormat="0" applyAlignment="0" applyProtection="0"/>
    <xf numFmtId="0" fontId="21" fillId="8" borderId="16" applyNumberFormat="0" applyAlignment="0" applyProtection="0"/>
    <xf numFmtId="0" fontId="22" fillId="8" borderId="15" applyNumberFormat="0" applyAlignment="0" applyProtection="0"/>
    <xf numFmtId="0" fontId="23" fillId="0" borderId="17" applyNumberFormat="0" applyFill="0" applyAlignment="0" applyProtection="0"/>
    <xf numFmtId="0" fontId="24" fillId="9" borderId="18" applyNumberFormat="0" applyAlignment="0" applyProtection="0"/>
    <xf numFmtId="0" fontId="25" fillId="0" borderId="0" applyNumberFormat="0" applyFill="0" applyBorder="0" applyAlignment="0" applyProtection="0"/>
    <xf numFmtId="0" fontId="12" fillId="10" borderId="19" applyNumberFormat="0" applyFont="0" applyAlignment="0" applyProtection="0"/>
    <xf numFmtId="0" fontId="26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7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7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7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8" fillId="2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Neutral" xfId="10" builtinId="28" customBuiltin="1"/>
    <cellStyle name="Normal" xfId="0" builtinId="0"/>
    <cellStyle name="Normal 2" xfId="1" xr:uid="{75AB5CAF-1B20-475D-9CAF-B15CEB5C6671}"/>
    <cellStyle name="Normal 3" xfId="2" xr:uid="{00B0DFE2-26FB-435B-B58F-612011313CED}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/>
        <top/>
        <bottom style="thin">
          <color rgb="FFD0122D"/>
        </bottom>
      </border>
    </dxf>
    <dxf>
      <font>
        <strike val="0"/>
        <outline val="0"/>
        <shadow val="0"/>
        <u val="none"/>
        <vertAlign val="baseline"/>
        <sz val="10"/>
        <name val="Roboto"/>
        <scheme val="none"/>
      </font>
    </dxf>
    <dxf>
      <font>
        <strike val="0"/>
        <outline val="0"/>
        <shadow val="0"/>
        <u val="none"/>
        <vertAlign val="baseline"/>
        <sz val="10"/>
        <name val="Robot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/>
        <right/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/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rgb="FFD0122D"/>
        </bottom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strike val="0"/>
        <outline val="0"/>
        <shadow val="0"/>
        <u val="none"/>
        <vertAlign val="baseline"/>
        <sz val="10"/>
        <name val="Roboto"/>
        <scheme val="none"/>
      </font>
    </dxf>
    <dxf>
      <border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border diagonalUp="0" diagonalDown="0">
        <left style="thin">
          <color rgb="FFD0122D"/>
        </left>
        <right style="thin">
          <color rgb="FFD0122D"/>
        </right>
        <top/>
        <bottom/>
        <vertical style="thin">
          <color rgb="FFD0122D"/>
        </vertical>
        <horizontal/>
      </border>
    </dxf>
    <dxf>
      <font>
        <b/>
        <strike val="0"/>
        <outline val="0"/>
        <shadow val="0"/>
        <u val="none"/>
        <vertAlign val="baseline"/>
        <sz val="10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/>
        <bottom style="thin">
          <color rgb="FFD0122D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/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/>
        <top/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/>
        <top/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/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/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/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/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/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D0122D"/>
        </right>
        <top/>
        <bottom style="thin">
          <color rgb="FFD0122D"/>
        </bottom>
        <vertical/>
        <horizontal/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border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border diagonalUp="0" diagonalDown="0">
        <left style="thin">
          <color rgb="FFD0122D"/>
        </left>
        <right style="thin">
          <color rgb="FFD0122D"/>
        </right>
        <top/>
        <bottom/>
        <vertical style="thin">
          <color rgb="FFD0122D"/>
        </vertical>
        <horizontal/>
      </border>
    </dxf>
  </dxfs>
  <tableStyles count="0" defaultTableStyle="TableStyleMedium2" defaultPivotStyle="PivotStyleLight16"/>
  <colors>
    <mruColors>
      <color rgb="FF00FF00"/>
      <color rgb="FFD0122D"/>
      <color rgb="FFF161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141112</xdr:colOff>
      <xdr:row>1</xdr:row>
      <xdr:rowOff>7056</xdr:rowOff>
    </xdr:from>
    <xdr:to>
      <xdr:col>3</xdr:col>
      <xdr:colOff>987103</xdr:colOff>
      <xdr:row>4</xdr:row>
      <xdr:rowOff>53763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76C29E-3166-4982-926C-779B96287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057" y="189936"/>
          <a:ext cx="2334916" cy="635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141112</xdr:colOff>
      <xdr:row>1</xdr:row>
      <xdr:rowOff>7056</xdr:rowOff>
    </xdr:from>
    <xdr:to>
      <xdr:col>3</xdr:col>
      <xdr:colOff>989917</xdr:colOff>
      <xdr:row>4</xdr:row>
      <xdr:rowOff>57572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95EDF1-FA19-4945-85C0-F2AE01F15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057" y="208986"/>
          <a:ext cx="2334916" cy="6353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DD1FD33-2C86-4723-B251-11E3CFDB1734}" name="Tabla1624" displayName="Tabla1624" ref="B6:N21" totalsRowShown="0" headerRowDxfId="34" headerRowBorderDxfId="33" tableBorderDxfId="32" totalsRowBorderDxfId="31">
  <autoFilter ref="B6:N21" xr:uid="{0CC7C4C5-FB41-4738-BCA3-B4C815842339}"/>
  <sortState xmlns:xlrd2="http://schemas.microsoft.com/office/spreadsheetml/2017/richdata2" ref="B7:N21">
    <sortCondition descending="1" ref="L6:L21"/>
  </sortState>
  <tableColumns count="13">
    <tableColumn id="1" xr3:uid="{F821D93E-854F-4085-819E-B2F19B31D6A4}" name="Pos" dataDxfId="30"/>
    <tableColumn id="13" xr3:uid="{ACFB26C7-EDFB-4F79-9275-291859A2CB9A}" name="DORSAL" dataDxfId="0"/>
    <tableColumn id="2" xr3:uid="{7944D82C-2CBC-4441-8222-230793870366}" name="PRIMERA DIVISION FEMENINA" dataDxfId="4"/>
    <tableColumn id="3" xr3:uid="{43380FAA-F7CB-4F4A-9A93-B5B1365C09C1}" name="DUATLON CRE AVILES" dataDxfId="5"/>
    <tableColumn id="4" xr3:uid="{21F97CFB-8480-4DB7-AA3D-61034E1FD8DF}" name="DUATLON RELEVOS AVILES" dataDxfId="29"/>
    <tableColumn id="5" xr3:uid="{9D895378-8DD9-4626-9429-E7513D5ED120}" name="DUATLON SUPER SPRINT POR CLUBES LA NUCIA" dataDxfId="28"/>
    <tableColumn id="6" xr3:uid="{8B84F5E6-BE9D-470E-9AA2-138071838303}" name="DUATLON RELEVOS / PAREJAS LA NUCIA" dataDxfId="27"/>
    <tableColumn id="10" xr3:uid="{3C01589E-7297-4F00-A7A5-FE4E09F70235}" name="DUATLON SUPER SPRINT POR CLUBES 2*2 LA NUCIA" dataDxfId="26"/>
    <tableColumn id="9" xr3:uid="{F75CFCA9-931A-46AA-8298-28AE099B83DB}" name="DUATLON POR CLUBES ALBACETE" dataDxfId="25"/>
    <tableColumn id="7" xr3:uid="{90C30F53-10FC-4B57-B43E-CA82FE8CE292}" name="DUATLON POR RELEVOS MIXTOS ALBACETE" dataDxfId="24"/>
    <tableColumn id="8" xr3:uid="{2B016933-C2CC-40B0-B8AE-77CBC5C7AF3A}" name="TOTAL" dataDxfId="23">
      <calculatedColumnFormula>SUM(Tabla1624[[#This Row],[DUATLON CRE AVILES]:[DUATLON POR RELEVOS MIXTOS ALBACETE]])</calculatedColumnFormula>
    </tableColumn>
    <tableColumn id="11" xr3:uid="{952FE5A8-BCFA-4B7F-8B2E-F16DAA859BC8}" name="MENOR VALOR" dataDxfId="22">
      <calculatedColumnFormula>MIN(Tabla1624[[#This Row],[DUATLON CRE AVILES]:[DUATLON POR RELEVOS MIXTOS ALBACETE]])</calculatedColumnFormula>
    </tableColumn>
    <tableColumn id="12" xr3:uid="{B8558845-75BB-4C7F-A80C-EA85AE8226DB}" name="PUNTOS FINAL LIGA" dataDxfId="21">
      <calculatedColumnFormula>Tabla1624[[#This Row],[TOTAL]]-M7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3CC47D5-3C61-4E47-B377-BA113D47F729}" name="Tabla16935" displayName="Tabla16935" ref="B6:N21" totalsRowShown="0" headerRowDxfId="20" dataDxfId="18" headerRowBorderDxfId="19" tableBorderDxfId="17" totalsRowBorderDxfId="16">
  <autoFilter ref="B6:N21" xr:uid="{0CC7C4C5-FB41-4738-BCA3-B4C815842339}"/>
  <sortState xmlns:xlrd2="http://schemas.microsoft.com/office/spreadsheetml/2017/richdata2" ref="B7:N21">
    <sortCondition descending="1" ref="L6:L21"/>
  </sortState>
  <tableColumns count="13">
    <tableColumn id="1" xr3:uid="{87C91CBD-BE65-4CCB-A477-158EE7F3CC50}" name="Pos" dataDxfId="3"/>
    <tableColumn id="13" xr3:uid="{C03E5F41-C1A3-47CF-9B83-042FCBDB2874}" name="DORSAL" dataDxfId="1"/>
    <tableColumn id="2" xr3:uid="{B7B36AF8-BDCD-46B1-955C-D769F09D303C}" name="SEGUNDA DIVISION FEMENINA" dataDxfId="2"/>
    <tableColumn id="3" xr3:uid="{49A2ED15-9026-4FFB-8CC7-8644C392A2C4}" name="DUATLON CRE AVILES" dataDxfId="15"/>
    <tableColumn id="4" xr3:uid="{B6183790-A6FC-4724-AE04-29F24765E0FF}" name="DUATLON RELEVOS AVILES" dataDxfId="14"/>
    <tableColumn id="5" xr3:uid="{4D7D1D4A-23A5-4484-9CAE-8BC924B336D0}" name="DUATLON SUPER SPRINT POR CLUBES LA NUCIA" dataDxfId="13"/>
    <tableColumn id="6" xr3:uid="{B44AAFBE-D308-44D8-B2D4-C0FF3245D181}" name="DUATLON RELEVOS / PAREJAS LA NUCIA" dataDxfId="12"/>
    <tableColumn id="7" xr3:uid="{7978DAC8-982B-4BDF-9945-DD2AC440B797}" name="DUATLON SUPER SPRINT POR CLUBES 2*2 LA NUCIA" dataDxfId="11"/>
    <tableColumn id="10" xr3:uid="{8ECEC3EB-16B5-4D5C-9B67-7C2952E47C10}" name="DUATLON POR CLUBES ALBACETE" dataDxfId="10"/>
    <tableColumn id="9" xr3:uid="{C4EF03B8-5392-46FF-BD17-5EBD58946764}" name="DUATLON POR RELEVOS MIXTOS ALBACETE" dataDxfId="9"/>
    <tableColumn id="8" xr3:uid="{6BCC4A94-5B8F-405A-A565-F63451E7A6A6}" name="TOTAL" dataDxfId="8">
      <calculatedColumnFormula>SUM(Tabla16935[[#This Row],[DUATLON CRE AVILES]:[DUATLON POR RELEVOS MIXTOS ALBACETE]])</calculatedColumnFormula>
    </tableColumn>
    <tableColumn id="11" xr3:uid="{5FFA5BB3-F4BD-4CC8-8441-684015017FD7}" name="MENOR VALOR" dataDxfId="7">
      <calculatedColumnFormula>MIN(Tabla16935[[#This Row],[DUATLON CRE AVILES]:[DUATLON POR RELEVOS MIXTOS ALBACETE]])</calculatedColumnFormula>
    </tableColumn>
    <tableColumn id="12" xr3:uid="{0DC3E953-17E2-425A-86DA-8B461F5334C5}" name="PUNTOS FINAL LIGA" dataDxfId="6">
      <calculatedColumnFormula>Tabla16935[[#This Row],[TOTAL]]-M7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EB20A-D718-4CB8-A13D-694B01A75398}">
  <dimension ref="B1:N21"/>
  <sheetViews>
    <sheetView showGridLines="0" zoomScale="85" zoomScaleNormal="85" workbookViewId="0">
      <selection activeCell="D23" sqref="D23"/>
    </sheetView>
  </sheetViews>
  <sheetFormatPr baseColWidth="10" defaultColWidth="10.88671875" defaultRowHeight="14.4" x14ac:dyDescent="0.3"/>
  <cols>
    <col min="1" max="1" width="4.77734375" customWidth="1"/>
    <col min="2" max="3" width="10.88671875" style="1"/>
    <col min="4" max="4" width="41.6640625" customWidth="1"/>
    <col min="5" max="5" width="14.6640625" style="1" customWidth="1"/>
    <col min="6" max="6" width="14.44140625" style="1" bestFit="1" customWidth="1"/>
    <col min="7" max="7" width="15.5546875" style="1" bestFit="1" customWidth="1"/>
    <col min="8" max="8" width="15.109375" style="1" bestFit="1" customWidth="1"/>
    <col min="9" max="9" width="16.21875" style="1" bestFit="1" customWidth="1"/>
    <col min="10" max="10" width="15.77734375" style="1" bestFit="1" customWidth="1"/>
    <col min="11" max="11" width="14.44140625" style="1" customWidth="1"/>
    <col min="12" max="12" width="10.88671875" style="1"/>
    <col min="13" max="13" width="13.109375" style="1" customWidth="1"/>
    <col min="14" max="14" width="12.77734375" style="1" bestFit="1" customWidth="1"/>
  </cols>
  <sheetData>
    <row r="1" spans="2:14" x14ac:dyDescent="0.3">
      <c r="B1" s="4"/>
      <c r="C1" s="4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x14ac:dyDescent="0.3">
      <c r="B2" s="4"/>
      <c r="C2" s="4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8" x14ac:dyDescent="0.35">
      <c r="B3" s="4"/>
      <c r="C3" s="4"/>
      <c r="D3" s="3"/>
      <c r="E3" s="21" t="s">
        <v>1</v>
      </c>
      <c r="F3" s="21"/>
      <c r="G3" s="5"/>
      <c r="H3" s="5"/>
      <c r="I3" s="5"/>
      <c r="J3" s="5"/>
      <c r="K3" s="5"/>
      <c r="L3" s="5"/>
      <c r="M3" s="5"/>
      <c r="N3" s="5"/>
    </row>
    <row r="4" spans="2:14" x14ac:dyDescent="0.3"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23.4" x14ac:dyDescent="0.45">
      <c r="B5" s="4"/>
      <c r="C5" s="4"/>
      <c r="D5" s="22" t="s">
        <v>36</v>
      </c>
      <c r="E5" s="22"/>
      <c r="F5" s="22"/>
      <c r="G5" s="22"/>
      <c r="H5" s="22"/>
      <c r="I5" s="22"/>
      <c r="J5" s="22"/>
      <c r="K5" s="22"/>
      <c r="L5" s="22"/>
      <c r="M5" s="4"/>
      <c r="N5" s="4"/>
    </row>
    <row r="6" spans="2:14" s="2" customFormat="1" ht="52.8" x14ac:dyDescent="0.3">
      <c r="B6" s="8" t="s">
        <v>0</v>
      </c>
      <c r="C6" s="23" t="s">
        <v>43</v>
      </c>
      <c r="D6" s="25" t="s">
        <v>45</v>
      </c>
      <c r="E6" s="10" t="s">
        <v>39</v>
      </c>
      <c r="F6" s="10" t="s">
        <v>40</v>
      </c>
      <c r="G6" s="10" t="s">
        <v>18</v>
      </c>
      <c r="H6" s="10" t="s">
        <v>19</v>
      </c>
      <c r="I6" s="10" t="s">
        <v>20</v>
      </c>
      <c r="J6" s="19" t="s">
        <v>37</v>
      </c>
      <c r="K6" s="13" t="s">
        <v>38</v>
      </c>
      <c r="L6" s="11" t="s">
        <v>46</v>
      </c>
      <c r="M6" s="16" t="s">
        <v>4</v>
      </c>
      <c r="N6" s="18" t="s">
        <v>5</v>
      </c>
    </row>
    <row r="7" spans="2:14" ht="14.4" customHeight="1" x14ac:dyDescent="0.3">
      <c r="B7" s="6">
        <v>1</v>
      </c>
      <c r="C7" s="26">
        <v>51</v>
      </c>
      <c r="D7" s="20" t="s">
        <v>22</v>
      </c>
      <c r="E7" s="24"/>
      <c r="F7" s="7"/>
      <c r="G7" s="7"/>
      <c r="H7" s="7"/>
      <c r="I7" s="7"/>
      <c r="J7" s="7">
        <v>90</v>
      </c>
      <c r="K7" s="14">
        <v>45</v>
      </c>
      <c r="L7" s="12">
        <f>SUM(Tabla1624[[#This Row],[DUATLON CRE AVILES]:[DUATLON POR RELEVOS MIXTOS ALBACETE]])</f>
        <v>135</v>
      </c>
      <c r="M7" s="7">
        <f>MIN(Tabla1624[[#This Row],[DUATLON CRE AVILES]:[DUATLON POR RELEVOS MIXTOS ALBACETE]])</f>
        <v>45</v>
      </c>
      <c r="N7" s="17">
        <f>Tabla1624[[#This Row],[TOTAL]]-M7</f>
        <v>90</v>
      </c>
    </row>
    <row r="8" spans="2:14" ht="14.4" customHeight="1" x14ac:dyDescent="0.3">
      <c r="B8" s="6">
        <v>2</v>
      </c>
      <c r="C8" s="26">
        <v>55</v>
      </c>
      <c r="D8" s="20" t="s">
        <v>11</v>
      </c>
      <c r="E8" s="24"/>
      <c r="F8" s="7"/>
      <c r="G8" s="7"/>
      <c r="H8" s="7"/>
      <c r="I8" s="7"/>
      <c r="J8" s="7">
        <v>84</v>
      </c>
      <c r="K8" s="14">
        <v>39</v>
      </c>
      <c r="L8" s="12">
        <f>SUM(Tabla1624[[#This Row],[DUATLON CRE AVILES]:[DUATLON POR RELEVOS MIXTOS ALBACETE]])</f>
        <v>123</v>
      </c>
      <c r="M8" s="7">
        <f>MIN(Tabla1624[[#This Row],[DUATLON CRE AVILES]:[DUATLON POR RELEVOS MIXTOS ALBACETE]])</f>
        <v>39</v>
      </c>
      <c r="N8" s="17">
        <f>Tabla1624[[#This Row],[TOTAL]]-M8</f>
        <v>84</v>
      </c>
    </row>
    <row r="9" spans="2:14" ht="14.4" customHeight="1" x14ac:dyDescent="0.3">
      <c r="B9" s="6">
        <v>3</v>
      </c>
      <c r="C9" s="26">
        <v>52</v>
      </c>
      <c r="D9" s="20" t="s">
        <v>23</v>
      </c>
      <c r="E9" s="24"/>
      <c r="F9" s="7"/>
      <c r="G9" s="7"/>
      <c r="H9" s="7"/>
      <c r="I9" s="7"/>
      <c r="J9" s="7">
        <v>78</v>
      </c>
      <c r="K9" s="14">
        <v>33</v>
      </c>
      <c r="L9" s="12">
        <f>SUM(Tabla1624[[#This Row],[DUATLON CRE AVILES]:[DUATLON POR RELEVOS MIXTOS ALBACETE]])</f>
        <v>111</v>
      </c>
      <c r="M9" s="7">
        <f>MIN(Tabla1624[[#This Row],[DUATLON CRE AVILES]:[DUATLON POR RELEVOS MIXTOS ALBACETE]])</f>
        <v>33</v>
      </c>
      <c r="N9" s="17">
        <f>Tabla1624[[#This Row],[TOTAL]]-M9</f>
        <v>78</v>
      </c>
    </row>
    <row r="10" spans="2:14" ht="14.4" customHeight="1" x14ac:dyDescent="0.3">
      <c r="B10" s="6">
        <v>4</v>
      </c>
      <c r="C10" s="26">
        <v>56</v>
      </c>
      <c r="D10" s="20" t="s">
        <v>8</v>
      </c>
      <c r="E10" s="24"/>
      <c r="F10" s="7"/>
      <c r="G10" s="7"/>
      <c r="H10" s="7"/>
      <c r="I10" s="7"/>
      <c r="J10" s="7">
        <v>66</v>
      </c>
      <c r="K10" s="14">
        <v>42</v>
      </c>
      <c r="L10" s="12">
        <f>SUM(Tabla1624[[#This Row],[DUATLON CRE AVILES]:[DUATLON POR RELEVOS MIXTOS ALBACETE]])</f>
        <v>108</v>
      </c>
      <c r="M10" s="7">
        <f>MIN(Tabla1624[[#This Row],[DUATLON CRE AVILES]:[DUATLON POR RELEVOS MIXTOS ALBACETE]])</f>
        <v>42</v>
      </c>
      <c r="N10" s="17">
        <f>Tabla1624[[#This Row],[TOTAL]]-M10</f>
        <v>66</v>
      </c>
    </row>
    <row r="11" spans="2:14" ht="14.4" customHeight="1" x14ac:dyDescent="0.3">
      <c r="B11" s="6">
        <v>5</v>
      </c>
      <c r="C11" s="26">
        <v>53</v>
      </c>
      <c r="D11" s="20" t="s">
        <v>9</v>
      </c>
      <c r="E11" s="24"/>
      <c r="F11" s="7"/>
      <c r="G11" s="7"/>
      <c r="H11" s="7"/>
      <c r="I11" s="7"/>
      <c r="J11" s="7">
        <v>72</v>
      </c>
      <c r="K11" s="14">
        <v>30</v>
      </c>
      <c r="L11" s="12">
        <f>SUM(Tabla1624[[#This Row],[DUATLON CRE AVILES]:[DUATLON POR RELEVOS MIXTOS ALBACETE]])</f>
        <v>102</v>
      </c>
      <c r="M11" s="7">
        <f>MIN(Tabla1624[[#This Row],[DUATLON CRE AVILES]:[DUATLON POR RELEVOS MIXTOS ALBACETE]])</f>
        <v>30</v>
      </c>
      <c r="N11" s="17">
        <f>Tabla1624[[#This Row],[TOTAL]]-M11</f>
        <v>72</v>
      </c>
    </row>
    <row r="12" spans="2:14" ht="14.4" customHeight="1" x14ac:dyDescent="0.3">
      <c r="B12" s="6">
        <v>6</v>
      </c>
      <c r="C12" s="26">
        <v>60</v>
      </c>
      <c r="D12" s="20" t="s">
        <v>12</v>
      </c>
      <c r="E12" s="24"/>
      <c r="F12" s="7"/>
      <c r="G12" s="7"/>
      <c r="H12" s="7"/>
      <c r="I12" s="7"/>
      <c r="J12" s="7">
        <v>54</v>
      </c>
      <c r="K12" s="14">
        <v>36</v>
      </c>
      <c r="L12" s="12">
        <f>SUM(Tabla1624[[#This Row],[DUATLON CRE AVILES]:[DUATLON POR RELEVOS MIXTOS ALBACETE]])</f>
        <v>90</v>
      </c>
      <c r="M12" s="7">
        <f>MIN(Tabla1624[[#This Row],[DUATLON CRE AVILES]:[DUATLON POR RELEVOS MIXTOS ALBACETE]])</f>
        <v>36</v>
      </c>
      <c r="N12" s="17">
        <f>Tabla1624[[#This Row],[TOTAL]]-M12</f>
        <v>54</v>
      </c>
    </row>
    <row r="13" spans="2:14" ht="14.4" customHeight="1" x14ac:dyDescent="0.3">
      <c r="B13" s="6">
        <v>7</v>
      </c>
      <c r="C13" s="26">
        <v>61</v>
      </c>
      <c r="D13" s="20" t="s">
        <v>21</v>
      </c>
      <c r="E13" s="24"/>
      <c r="F13" s="7"/>
      <c r="G13" s="7"/>
      <c r="H13" s="7"/>
      <c r="I13" s="7"/>
      <c r="J13" s="7">
        <v>60</v>
      </c>
      <c r="K13" s="14">
        <v>24</v>
      </c>
      <c r="L13" s="12">
        <f>SUM(Tabla1624[[#This Row],[DUATLON CRE AVILES]:[DUATLON POR RELEVOS MIXTOS ALBACETE]])</f>
        <v>84</v>
      </c>
      <c r="M13" s="7">
        <f>MIN(Tabla1624[[#This Row],[DUATLON CRE AVILES]:[DUATLON POR RELEVOS MIXTOS ALBACETE]])</f>
        <v>24</v>
      </c>
      <c r="N13" s="17">
        <f>Tabla1624[[#This Row],[TOTAL]]-M13</f>
        <v>60</v>
      </c>
    </row>
    <row r="14" spans="2:14" ht="14.4" customHeight="1" x14ac:dyDescent="0.3">
      <c r="B14" s="6">
        <v>8</v>
      </c>
      <c r="C14" s="26">
        <v>57</v>
      </c>
      <c r="D14" s="20" t="s">
        <v>26</v>
      </c>
      <c r="E14" s="24"/>
      <c r="F14" s="7"/>
      <c r="G14" s="7"/>
      <c r="H14" s="7"/>
      <c r="I14" s="7"/>
      <c r="J14" s="7">
        <v>36</v>
      </c>
      <c r="K14" s="14">
        <v>27</v>
      </c>
      <c r="L14" s="12">
        <f>SUM(Tabla1624[[#This Row],[DUATLON CRE AVILES]:[DUATLON POR RELEVOS MIXTOS ALBACETE]])</f>
        <v>63</v>
      </c>
      <c r="M14" s="7">
        <f>MIN(Tabla1624[[#This Row],[DUATLON CRE AVILES]:[DUATLON POR RELEVOS MIXTOS ALBACETE]])</f>
        <v>27</v>
      </c>
      <c r="N14" s="17">
        <f>Tabla1624[[#This Row],[TOTAL]]-M14</f>
        <v>36</v>
      </c>
    </row>
    <row r="15" spans="2:14" ht="14.4" customHeight="1" x14ac:dyDescent="0.3">
      <c r="B15" s="6">
        <v>9</v>
      </c>
      <c r="C15" s="26">
        <v>65</v>
      </c>
      <c r="D15" s="20" t="s">
        <v>31</v>
      </c>
      <c r="E15" s="24"/>
      <c r="F15" s="7"/>
      <c r="G15" s="7"/>
      <c r="H15" s="7"/>
      <c r="I15" s="7"/>
      <c r="J15" s="7">
        <v>48</v>
      </c>
      <c r="K15" s="14">
        <v>15</v>
      </c>
      <c r="L15" s="12">
        <f>SUM(Tabla1624[[#This Row],[DUATLON CRE AVILES]:[DUATLON POR RELEVOS MIXTOS ALBACETE]])</f>
        <v>63</v>
      </c>
      <c r="M15" s="7">
        <f>MIN(Tabla1624[[#This Row],[DUATLON CRE AVILES]:[DUATLON POR RELEVOS MIXTOS ALBACETE]])</f>
        <v>15</v>
      </c>
      <c r="N15" s="17">
        <f>Tabla1624[[#This Row],[TOTAL]]-M15</f>
        <v>48</v>
      </c>
    </row>
    <row r="16" spans="2:14" ht="14.4" customHeight="1" x14ac:dyDescent="0.3">
      <c r="B16" s="6">
        <v>10</v>
      </c>
      <c r="C16" s="26">
        <v>59</v>
      </c>
      <c r="D16" s="20" t="s">
        <v>27</v>
      </c>
      <c r="E16" s="24"/>
      <c r="F16" s="7"/>
      <c r="G16" s="7"/>
      <c r="H16" s="7"/>
      <c r="I16" s="7"/>
      <c r="J16" s="7">
        <v>42</v>
      </c>
      <c r="K16" s="14">
        <v>12</v>
      </c>
      <c r="L16" s="12">
        <f>SUM(Tabla1624[[#This Row],[DUATLON CRE AVILES]:[DUATLON POR RELEVOS MIXTOS ALBACETE]])</f>
        <v>54</v>
      </c>
      <c r="M16" s="7">
        <f>MIN(Tabla1624[[#This Row],[DUATLON CRE AVILES]:[DUATLON POR RELEVOS MIXTOS ALBACETE]])</f>
        <v>12</v>
      </c>
      <c r="N16" s="17">
        <f>Tabla1624[[#This Row],[TOTAL]]-M16</f>
        <v>42</v>
      </c>
    </row>
    <row r="17" spans="2:14" ht="14.4" customHeight="1" x14ac:dyDescent="0.3">
      <c r="B17" s="6">
        <v>11</v>
      </c>
      <c r="C17" s="26">
        <v>62</v>
      </c>
      <c r="D17" s="20" t="s">
        <v>3</v>
      </c>
      <c r="E17" s="24"/>
      <c r="F17" s="7"/>
      <c r="G17" s="7"/>
      <c r="H17" s="7"/>
      <c r="I17" s="7"/>
      <c r="J17" s="7">
        <v>24</v>
      </c>
      <c r="K17" s="14">
        <v>21</v>
      </c>
      <c r="L17" s="12">
        <f>SUM(Tabla1624[[#This Row],[DUATLON CRE AVILES]:[DUATLON POR RELEVOS MIXTOS ALBACETE]])</f>
        <v>45</v>
      </c>
      <c r="M17" s="7">
        <f>MIN(Tabla1624[[#This Row],[DUATLON CRE AVILES]:[DUATLON POR RELEVOS MIXTOS ALBACETE]])</f>
        <v>21</v>
      </c>
      <c r="N17" s="17">
        <f>Tabla1624[[#This Row],[TOTAL]]-M17</f>
        <v>24</v>
      </c>
    </row>
    <row r="18" spans="2:14" ht="14.4" customHeight="1" x14ac:dyDescent="0.3">
      <c r="B18" s="6">
        <v>12</v>
      </c>
      <c r="C18" s="26">
        <v>58</v>
      </c>
      <c r="D18" s="20" t="s">
        <v>10</v>
      </c>
      <c r="E18" s="24"/>
      <c r="F18" s="7"/>
      <c r="G18" s="7"/>
      <c r="H18" s="7"/>
      <c r="I18" s="7"/>
      <c r="J18" s="7">
        <v>18</v>
      </c>
      <c r="K18" s="14">
        <v>18</v>
      </c>
      <c r="L18" s="12">
        <f>SUM(Tabla1624[[#This Row],[DUATLON CRE AVILES]:[DUATLON POR RELEVOS MIXTOS ALBACETE]])</f>
        <v>36</v>
      </c>
      <c r="M18" s="7">
        <f>MIN(Tabla1624[[#This Row],[DUATLON CRE AVILES]:[DUATLON POR RELEVOS MIXTOS ALBACETE]])</f>
        <v>18</v>
      </c>
      <c r="N18" s="17">
        <f>Tabla1624[[#This Row],[TOTAL]]-M18</f>
        <v>18</v>
      </c>
    </row>
    <row r="19" spans="2:14" ht="14.4" customHeight="1" x14ac:dyDescent="0.3">
      <c r="B19" s="6">
        <v>13</v>
      </c>
      <c r="C19" s="26">
        <v>54</v>
      </c>
      <c r="D19" s="20" t="s">
        <v>25</v>
      </c>
      <c r="E19" s="24"/>
      <c r="F19" s="7"/>
      <c r="G19" s="7"/>
      <c r="H19" s="7"/>
      <c r="I19" s="7"/>
      <c r="J19" s="7">
        <v>30</v>
      </c>
      <c r="K19" s="14">
        <v>6</v>
      </c>
      <c r="L19" s="12">
        <f>SUM(Tabla1624[[#This Row],[DUATLON CRE AVILES]:[DUATLON POR RELEVOS MIXTOS ALBACETE]])</f>
        <v>36</v>
      </c>
      <c r="M19" s="7">
        <f>MIN(Tabla1624[[#This Row],[DUATLON CRE AVILES]:[DUATLON POR RELEVOS MIXTOS ALBACETE]])</f>
        <v>6</v>
      </c>
      <c r="N19" s="17">
        <f>Tabla1624[[#This Row],[TOTAL]]-M19</f>
        <v>30</v>
      </c>
    </row>
    <row r="20" spans="2:14" ht="14.4" customHeight="1" x14ac:dyDescent="0.3">
      <c r="B20" s="6">
        <v>14</v>
      </c>
      <c r="C20" s="26">
        <v>63</v>
      </c>
      <c r="D20" s="20" t="s">
        <v>16</v>
      </c>
      <c r="E20" s="24"/>
      <c r="F20" s="7"/>
      <c r="G20" s="7"/>
      <c r="H20" s="7"/>
      <c r="I20" s="7"/>
      <c r="J20" s="7">
        <v>12</v>
      </c>
      <c r="K20" s="14">
        <v>9</v>
      </c>
      <c r="L20" s="12">
        <f>SUM(Tabla1624[[#This Row],[DUATLON CRE AVILES]:[DUATLON POR RELEVOS MIXTOS ALBACETE]])</f>
        <v>21</v>
      </c>
      <c r="M20" s="7">
        <f>MIN(Tabla1624[[#This Row],[DUATLON CRE AVILES]:[DUATLON POR RELEVOS MIXTOS ALBACETE]])</f>
        <v>9</v>
      </c>
      <c r="N20" s="17">
        <f>Tabla1624[[#This Row],[TOTAL]]-M20</f>
        <v>12</v>
      </c>
    </row>
    <row r="21" spans="2:14" ht="14.4" customHeight="1" x14ac:dyDescent="0.3">
      <c r="B21" s="6">
        <v>15</v>
      </c>
      <c r="C21" s="26">
        <v>64</v>
      </c>
      <c r="D21" s="20" t="s">
        <v>29</v>
      </c>
      <c r="E21" s="24"/>
      <c r="F21" s="7"/>
      <c r="G21" s="7"/>
      <c r="H21" s="7"/>
      <c r="I21" s="7"/>
      <c r="J21" s="7">
        <v>6</v>
      </c>
      <c r="K21" s="14">
        <v>3</v>
      </c>
      <c r="L21" s="12">
        <f>SUM(Tabla1624[[#This Row],[DUATLON CRE AVILES]:[DUATLON POR RELEVOS MIXTOS ALBACETE]])</f>
        <v>9</v>
      </c>
      <c r="M21" s="7">
        <f>MIN(Tabla1624[[#This Row],[DUATLON CRE AVILES]:[DUATLON POR RELEVOS MIXTOS ALBACETE]])</f>
        <v>3</v>
      </c>
      <c r="N21" s="17">
        <f>Tabla1624[[#This Row],[TOTAL]]-M21</f>
        <v>6</v>
      </c>
    </row>
  </sheetData>
  <mergeCells count="2">
    <mergeCell ref="E3:F3"/>
    <mergeCell ref="D5:L5"/>
  </mergeCells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D1241-2371-40D8-BA8B-E3F9B099CD72}">
  <dimension ref="B1:N22"/>
  <sheetViews>
    <sheetView showGridLines="0" tabSelected="1" topLeftCell="A2" zoomScale="90" zoomScaleNormal="90" workbookViewId="0">
      <selection activeCell="I10" sqref="I10"/>
    </sheetView>
  </sheetViews>
  <sheetFormatPr baseColWidth="10" defaultColWidth="10.88671875" defaultRowHeight="14.4" x14ac:dyDescent="0.3"/>
  <cols>
    <col min="1" max="1" width="4.77734375" customWidth="1"/>
    <col min="2" max="3" width="10.88671875" style="1"/>
    <col min="4" max="4" width="41.6640625" customWidth="1"/>
    <col min="5" max="5" width="18.33203125" style="1" bestFit="1" customWidth="1"/>
    <col min="6" max="6" width="14.33203125" style="1" bestFit="1" customWidth="1"/>
    <col min="7" max="7" width="21.77734375" style="1" bestFit="1" customWidth="1"/>
    <col min="8" max="8" width="22.88671875" style="1" bestFit="1" customWidth="1"/>
    <col min="9" max="9" width="24.109375" style="1" bestFit="1" customWidth="1"/>
    <col min="10" max="10" width="22.77734375" style="1" bestFit="1" customWidth="1"/>
    <col min="11" max="11" width="21.33203125" style="1" bestFit="1" customWidth="1"/>
    <col min="12" max="12" width="10.88671875" style="1"/>
    <col min="13" max="13" width="13.109375" style="1" customWidth="1"/>
    <col min="14" max="14" width="12.77734375" style="1" bestFit="1" customWidth="1"/>
  </cols>
  <sheetData>
    <row r="1" spans="2:14" ht="15.6" x14ac:dyDescent="0.3">
      <c r="B1" s="4"/>
      <c r="C1" s="4"/>
      <c r="D1" s="3"/>
      <c r="E1" s="4"/>
      <c r="F1" s="4"/>
      <c r="G1" s="4"/>
      <c r="H1" s="4"/>
      <c r="I1" s="4"/>
      <c r="J1" s="4"/>
      <c r="K1" s="4"/>
      <c r="L1" s="4"/>
      <c r="M1" s="5"/>
      <c r="N1" s="5"/>
    </row>
    <row r="2" spans="2:14" x14ac:dyDescent="0.3">
      <c r="B2" s="4"/>
      <c r="C2" s="4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8" x14ac:dyDescent="0.35">
      <c r="B3" s="4"/>
      <c r="C3" s="4"/>
      <c r="D3" s="3"/>
      <c r="E3" s="21" t="s">
        <v>2</v>
      </c>
      <c r="F3" s="21"/>
      <c r="G3" s="5"/>
      <c r="H3" s="5"/>
      <c r="I3" s="5"/>
      <c r="J3" s="5"/>
      <c r="K3" s="5"/>
      <c r="L3" s="5"/>
      <c r="M3" s="5"/>
      <c r="N3" s="5"/>
    </row>
    <row r="4" spans="2:14" x14ac:dyDescent="0.3"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23.4" x14ac:dyDescent="0.45">
      <c r="B5" s="4"/>
      <c r="C5" s="4"/>
      <c r="D5" s="22" t="s">
        <v>36</v>
      </c>
      <c r="E5" s="22"/>
      <c r="F5" s="22"/>
      <c r="G5" s="22"/>
      <c r="H5" s="22"/>
      <c r="I5" s="22"/>
      <c r="J5" s="22"/>
      <c r="K5" s="22"/>
      <c r="L5" s="22"/>
      <c r="M5" s="4"/>
      <c r="N5" s="4"/>
    </row>
    <row r="6" spans="2:14" s="2" customFormat="1" ht="39.6" x14ac:dyDescent="0.3">
      <c r="B6" s="8" t="s">
        <v>0</v>
      </c>
      <c r="C6" s="23" t="s">
        <v>43</v>
      </c>
      <c r="D6" s="9" t="s">
        <v>44</v>
      </c>
      <c r="E6" s="10" t="s">
        <v>39</v>
      </c>
      <c r="F6" s="10" t="s">
        <v>40</v>
      </c>
      <c r="G6" s="10" t="s">
        <v>18</v>
      </c>
      <c r="H6" s="10" t="s">
        <v>19</v>
      </c>
      <c r="I6" s="10" t="s">
        <v>20</v>
      </c>
      <c r="J6" s="19" t="s">
        <v>37</v>
      </c>
      <c r="K6" s="13" t="s">
        <v>38</v>
      </c>
      <c r="L6" s="11" t="s">
        <v>46</v>
      </c>
      <c r="M6" s="16" t="s">
        <v>4</v>
      </c>
      <c r="N6" s="18" t="s">
        <v>5</v>
      </c>
    </row>
    <row r="7" spans="2:14" ht="14.4" customHeight="1" x14ac:dyDescent="0.3">
      <c r="B7" s="6">
        <v>1</v>
      </c>
      <c r="C7" s="26">
        <v>79</v>
      </c>
      <c r="D7" s="20" t="s">
        <v>24</v>
      </c>
      <c r="E7" s="14"/>
      <c r="F7" s="7"/>
      <c r="G7" s="7"/>
      <c r="H7" s="7"/>
      <c r="I7" s="7"/>
      <c r="J7" s="14">
        <v>90</v>
      </c>
      <c r="K7" s="14">
        <v>42</v>
      </c>
      <c r="L7" s="12">
        <f>SUM(Tabla16935[[#This Row],[DUATLON CRE AVILES]:[DUATLON POR RELEVOS MIXTOS ALBACETE]])</f>
        <v>132</v>
      </c>
      <c r="M7" s="7">
        <f>MIN(Tabla16935[[#This Row],[DUATLON CRE AVILES]:[DUATLON POR RELEVOS MIXTOS ALBACETE]])</f>
        <v>42</v>
      </c>
      <c r="N7" s="17">
        <f>Tabla16935[[#This Row],[TOTAL]]-M7</f>
        <v>90</v>
      </c>
    </row>
    <row r="8" spans="2:14" ht="14.4" customHeight="1" x14ac:dyDescent="0.3">
      <c r="B8" s="6">
        <v>2</v>
      </c>
      <c r="C8" s="26">
        <v>71</v>
      </c>
      <c r="D8" s="20" t="s">
        <v>6</v>
      </c>
      <c r="E8" s="14"/>
      <c r="F8" s="7"/>
      <c r="G8" s="7"/>
      <c r="H8" s="7"/>
      <c r="I8" s="7"/>
      <c r="J8" s="14">
        <v>84</v>
      </c>
      <c r="K8" s="14">
        <v>45</v>
      </c>
      <c r="L8" s="12">
        <f>SUM(Tabla16935[[#This Row],[DUATLON CRE AVILES]:[DUATLON POR RELEVOS MIXTOS ALBACETE]])</f>
        <v>129</v>
      </c>
      <c r="M8" s="7">
        <f>MIN(Tabla16935[[#This Row],[DUATLON CRE AVILES]:[DUATLON POR RELEVOS MIXTOS ALBACETE]])</f>
        <v>45</v>
      </c>
      <c r="N8" s="17">
        <f>Tabla16935[[#This Row],[TOTAL]]-M8</f>
        <v>84</v>
      </c>
    </row>
    <row r="9" spans="2:14" ht="14.4" customHeight="1" x14ac:dyDescent="0.3">
      <c r="B9" s="6">
        <v>3</v>
      </c>
      <c r="C9" s="26">
        <v>78</v>
      </c>
      <c r="D9" s="20" t="s">
        <v>28</v>
      </c>
      <c r="E9" s="14"/>
      <c r="F9" s="7"/>
      <c r="G9" s="7"/>
      <c r="H9" s="7"/>
      <c r="I9" s="7"/>
      <c r="J9" s="14">
        <v>72</v>
      </c>
      <c r="K9" s="14">
        <v>24</v>
      </c>
      <c r="L9" s="12">
        <f>SUM(Tabla16935[[#This Row],[DUATLON CRE AVILES]:[DUATLON POR RELEVOS MIXTOS ALBACETE]])</f>
        <v>96</v>
      </c>
      <c r="M9" s="7">
        <f>MIN(Tabla16935[[#This Row],[DUATLON CRE AVILES]:[DUATLON POR RELEVOS MIXTOS ALBACETE]])</f>
        <v>24</v>
      </c>
      <c r="N9" s="17">
        <f>Tabla16935[[#This Row],[TOTAL]]-M9</f>
        <v>72</v>
      </c>
    </row>
    <row r="10" spans="2:14" ht="14.4" customHeight="1" x14ac:dyDescent="0.3">
      <c r="B10" s="6">
        <v>4</v>
      </c>
      <c r="C10" s="26">
        <v>76</v>
      </c>
      <c r="D10" s="20" t="s">
        <v>14</v>
      </c>
      <c r="E10" s="14"/>
      <c r="F10" s="7"/>
      <c r="G10" s="7"/>
      <c r="H10" s="7"/>
      <c r="I10" s="7"/>
      <c r="J10" s="14">
        <v>48</v>
      </c>
      <c r="K10" s="14">
        <v>36</v>
      </c>
      <c r="L10" s="12">
        <f>SUM(Tabla16935[[#This Row],[DUATLON CRE AVILES]:[DUATLON POR RELEVOS MIXTOS ALBACETE]])</f>
        <v>84</v>
      </c>
      <c r="M10" s="7">
        <f>MIN(Tabla16935[[#This Row],[DUATLON CRE AVILES]:[DUATLON POR RELEVOS MIXTOS ALBACETE]])</f>
        <v>36</v>
      </c>
      <c r="N10" s="17">
        <f>Tabla16935[[#This Row],[TOTAL]]-M10</f>
        <v>48</v>
      </c>
    </row>
    <row r="11" spans="2:14" ht="14.4" customHeight="1" x14ac:dyDescent="0.3">
      <c r="B11" s="6">
        <v>5</v>
      </c>
      <c r="C11" s="26">
        <v>80</v>
      </c>
      <c r="D11" s="20" t="s">
        <v>13</v>
      </c>
      <c r="E11" s="14"/>
      <c r="F11" s="7"/>
      <c r="G11" s="7"/>
      <c r="H11" s="7"/>
      <c r="I11" s="7"/>
      <c r="J11" s="14">
        <v>54</v>
      </c>
      <c r="K11" s="14">
        <v>30</v>
      </c>
      <c r="L11" s="12">
        <f>SUM(Tabla16935[[#This Row],[DUATLON CRE AVILES]:[DUATLON POR RELEVOS MIXTOS ALBACETE]])</f>
        <v>84</v>
      </c>
      <c r="M11" s="7">
        <f>MIN(Tabla16935[[#This Row],[DUATLON CRE AVILES]:[DUATLON POR RELEVOS MIXTOS ALBACETE]])</f>
        <v>30</v>
      </c>
      <c r="N11" s="17">
        <f>Tabla16935[[#This Row],[TOTAL]]-M11</f>
        <v>54</v>
      </c>
    </row>
    <row r="12" spans="2:14" ht="14.4" customHeight="1" x14ac:dyDescent="0.3">
      <c r="B12" s="6">
        <v>6</v>
      </c>
      <c r="C12" s="26">
        <v>83</v>
      </c>
      <c r="D12" s="20" t="s">
        <v>34</v>
      </c>
      <c r="E12" s="14"/>
      <c r="F12" s="7"/>
      <c r="G12" s="7"/>
      <c r="H12" s="7"/>
      <c r="I12" s="7"/>
      <c r="J12" s="14">
        <v>66</v>
      </c>
      <c r="K12" s="14">
        <v>15</v>
      </c>
      <c r="L12" s="12">
        <f>SUM(Tabla16935[[#This Row],[DUATLON CRE AVILES]:[DUATLON POR RELEVOS MIXTOS ALBACETE]])</f>
        <v>81</v>
      </c>
      <c r="M12" s="7">
        <f>MIN(Tabla16935[[#This Row],[DUATLON CRE AVILES]:[DUATLON POR RELEVOS MIXTOS ALBACETE]])</f>
        <v>15</v>
      </c>
      <c r="N12" s="17">
        <f>Tabla16935[[#This Row],[TOTAL]]-M12</f>
        <v>66</v>
      </c>
    </row>
    <row r="13" spans="2:14" ht="14.4" customHeight="1" x14ac:dyDescent="0.3">
      <c r="B13" s="6">
        <v>7</v>
      </c>
      <c r="C13" s="26">
        <v>72</v>
      </c>
      <c r="D13" s="20" t="s">
        <v>15</v>
      </c>
      <c r="E13" s="14"/>
      <c r="F13" s="7"/>
      <c r="G13" s="7"/>
      <c r="H13" s="7"/>
      <c r="I13" s="7"/>
      <c r="J13" s="14">
        <v>78</v>
      </c>
      <c r="K13" s="14">
        <v>3</v>
      </c>
      <c r="L13" s="12">
        <f>SUM(Tabla16935[[#This Row],[DUATLON CRE AVILES]:[DUATLON POR RELEVOS MIXTOS ALBACETE]])</f>
        <v>81</v>
      </c>
      <c r="M13" s="7">
        <f>MIN(Tabla16935[[#This Row],[DUATLON CRE AVILES]:[DUATLON POR RELEVOS MIXTOS ALBACETE]])</f>
        <v>3</v>
      </c>
      <c r="N13" s="17">
        <f>Tabla16935[[#This Row],[TOTAL]]-M13</f>
        <v>78</v>
      </c>
    </row>
    <row r="14" spans="2:14" ht="14.4" customHeight="1" x14ac:dyDescent="0.3">
      <c r="B14" s="6">
        <v>8</v>
      </c>
      <c r="C14" s="26">
        <v>75</v>
      </c>
      <c r="D14" s="20" t="s">
        <v>41</v>
      </c>
      <c r="E14" s="14"/>
      <c r="F14" s="7"/>
      <c r="G14" s="7"/>
      <c r="H14" s="7"/>
      <c r="I14" s="7"/>
      <c r="J14" s="14">
        <v>60</v>
      </c>
      <c r="K14" s="14">
        <v>6</v>
      </c>
      <c r="L14" s="12">
        <f>SUM(Tabla16935[[#This Row],[DUATLON CRE AVILES]:[DUATLON POR RELEVOS MIXTOS ALBACETE]])</f>
        <v>66</v>
      </c>
      <c r="M14" s="7">
        <f>MIN(Tabla16935[[#This Row],[DUATLON CRE AVILES]:[DUATLON POR RELEVOS MIXTOS ALBACETE]])</f>
        <v>6</v>
      </c>
      <c r="N14" s="17">
        <f>Tabla16935[[#This Row],[TOTAL]]-M14</f>
        <v>60</v>
      </c>
    </row>
    <row r="15" spans="2:14" ht="14.4" customHeight="1" x14ac:dyDescent="0.3">
      <c r="B15" s="6">
        <v>9</v>
      </c>
      <c r="C15" s="26">
        <v>74</v>
      </c>
      <c r="D15" s="20" t="s">
        <v>30</v>
      </c>
      <c r="E15" s="14"/>
      <c r="F15" s="7"/>
      <c r="G15" s="7"/>
      <c r="H15" s="7"/>
      <c r="I15" s="7"/>
      <c r="J15" s="14">
        <v>24</v>
      </c>
      <c r="K15" s="14">
        <v>33</v>
      </c>
      <c r="L15" s="12">
        <f>SUM(Tabla16935[[#This Row],[DUATLON CRE AVILES]:[DUATLON POR RELEVOS MIXTOS ALBACETE]])</f>
        <v>57</v>
      </c>
      <c r="M15" s="7">
        <f>MIN(Tabla16935[[#This Row],[DUATLON CRE AVILES]:[DUATLON POR RELEVOS MIXTOS ALBACETE]])</f>
        <v>24</v>
      </c>
      <c r="N15" s="17">
        <f>Tabla16935[[#This Row],[TOTAL]]-M15</f>
        <v>33</v>
      </c>
    </row>
    <row r="16" spans="2:14" ht="14.4" customHeight="1" x14ac:dyDescent="0.3">
      <c r="B16" s="6">
        <v>10</v>
      </c>
      <c r="C16" s="26">
        <v>82</v>
      </c>
      <c r="D16" s="20" t="s">
        <v>33</v>
      </c>
      <c r="E16" s="14"/>
      <c r="F16" s="7"/>
      <c r="G16" s="7"/>
      <c r="H16" s="7"/>
      <c r="I16" s="7"/>
      <c r="J16" s="14">
        <v>36</v>
      </c>
      <c r="K16" s="14">
        <v>18</v>
      </c>
      <c r="L16" s="12">
        <f>SUM(Tabla16935[[#This Row],[DUATLON CRE AVILES]:[DUATLON POR RELEVOS MIXTOS ALBACETE]])</f>
        <v>54</v>
      </c>
      <c r="M16" s="7">
        <f>MIN(Tabla16935[[#This Row],[DUATLON CRE AVILES]:[DUATLON POR RELEVOS MIXTOS ALBACETE]])</f>
        <v>18</v>
      </c>
      <c r="N16" s="17">
        <f>Tabla16935[[#This Row],[TOTAL]]-M16</f>
        <v>36</v>
      </c>
    </row>
    <row r="17" spans="2:14" ht="14.4" customHeight="1" x14ac:dyDescent="0.3">
      <c r="B17" s="6">
        <v>11</v>
      </c>
      <c r="C17" s="26">
        <v>84</v>
      </c>
      <c r="D17" s="20" t="s">
        <v>35</v>
      </c>
      <c r="E17" s="14"/>
      <c r="F17" s="7"/>
      <c r="G17" s="7"/>
      <c r="H17" s="7"/>
      <c r="I17" s="7"/>
      <c r="J17" s="14">
        <v>30</v>
      </c>
      <c r="K17" s="14">
        <v>21</v>
      </c>
      <c r="L17" s="12">
        <f>SUM(Tabla16935[[#This Row],[DUATLON CRE AVILES]:[DUATLON POR RELEVOS MIXTOS ALBACETE]])</f>
        <v>51</v>
      </c>
      <c r="M17" s="7">
        <f>MIN(Tabla16935[[#This Row],[DUATLON CRE AVILES]:[DUATLON POR RELEVOS MIXTOS ALBACETE]])</f>
        <v>21</v>
      </c>
      <c r="N17" s="17">
        <f>Tabla16935[[#This Row],[TOTAL]]-M17</f>
        <v>30</v>
      </c>
    </row>
    <row r="18" spans="2:14" ht="14.4" customHeight="1" x14ac:dyDescent="0.3">
      <c r="B18" s="6">
        <v>12</v>
      </c>
      <c r="C18" s="26">
        <v>81</v>
      </c>
      <c r="D18" s="20" t="s">
        <v>32</v>
      </c>
      <c r="E18" s="14"/>
      <c r="F18" s="7"/>
      <c r="G18" s="7"/>
      <c r="H18" s="7"/>
      <c r="I18" s="7"/>
      <c r="J18" s="14">
        <v>42</v>
      </c>
      <c r="K18" s="14">
        <v>9</v>
      </c>
      <c r="L18" s="12">
        <f>SUM(Tabla16935[[#This Row],[DUATLON CRE AVILES]:[DUATLON POR RELEVOS MIXTOS ALBACETE]])</f>
        <v>51</v>
      </c>
      <c r="M18" s="7">
        <f>MIN(Tabla16935[[#This Row],[DUATLON CRE AVILES]:[DUATLON POR RELEVOS MIXTOS ALBACETE]])</f>
        <v>9</v>
      </c>
      <c r="N18" s="17">
        <f>Tabla16935[[#This Row],[TOTAL]]-M18</f>
        <v>42</v>
      </c>
    </row>
    <row r="19" spans="2:14" ht="14.4" customHeight="1" x14ac:dyDescent="0.3">
      <c r="B19" s="6">
        <v>13</v>
      </c>
      <c r="C19" s="26">
        <v>73</v>
      </c>
      <c r="D19" s="20" t="s">
        <v>7</v>
      </c>
      <c r="E19" s="14"/>
      <c r="F19" s="7"/>
      <c r="G19" s="7"/>
      <c r="H19" s="7"/>
      <c r="I19" s="7"/>
      <c r="J19" s="14">
        <v>6</v>
      </c>
      <c r="K19" s="14">
        <v>39</v>
      </c>
      <c r="L19" s="12">
        <f>SUM(Tabla16935[[#This Row],[DUATLON CRE AVILES]:[DUATLON POR RELEVOS MIXTOS ALBACETE]])</f>
        <v>45</v>
      </c>
      <c r="M19" s="7">
        <f>MIN(Tabla16935[[#This Row],[DUATLON CRE AVILES]:[DUATLON POR RELEVOS MIXTOS ALBACETE]])</f>
        <v>6</v>
      </c>
      <c r="N19" s="17">
        <f>Tabla16935[[#This Row],[TOTAL]]-M19</f>
        <v>39</v>
      </c>
    </row>
    <row r="20" spans="2:14" ht="14.4" customHeight="1" x14ac:dyDescent="0.3">
      <c r="B20" s="6">
        <v>14</v>
      </c>
      <c r="C20" s="26">
        <v>85</v>
      </c>
      <c r="D20" s="20" t="s">
        <v>42</v>
      </c>
      <c r="E20" s="14"/>
      <c r="F20" s="7"/>
      <c r="G20" s="7"/>
      <c r="H20" s="7"/>
      <c r="I20" s="7"/>
      <c r="J20" s="14">
        <v>18</v>
      </c>
      <c r="K20" s="14">
        <v>27</v>
      </c>
      <c r="L20" s="12">
        <f>SUM(Tabla16935[[#This Row],[DUATLON CRE AVILES]:[DUATLON POR RELEVOS MIXTOS ALBACETE]])</f>
        <v>45</v>
      </c>
      <c r="M20" s="7">
        <f>MIN(Tabla16935[[#This Row],[DUATLON CRE AVILES]:[DUATLON POR RELEVOS MIXTOS ALBACETE]])</f>
        <v>18</v>
      </c>
      <c r="N20" s="17">
        <f>Tabla16935[[#This Row],[TOTAL]]-M20</f>
        <v>27</v>
      </c>
    </row>
    <row r="21" spans="2:14" ht="14.4" customHeight="1" x14ac:dyDescent="0.3">
      <c r="B21" s="6">
        <v>15</v>
      </c>
      <c r="C21" s="26">
        <v>77</v>
      </c>
      <c r="D21" s="20" t="s">
        <v>17</v>
      </c>
      <c r="E21" s="14"/>
      <c r="F21" s="7"/>
      <c r="G21" s="7"/>
      <c r="H21" s="7"/>
      <c r="I21" s="7"/>
      <c r="J21" s="14">
        <v>12</v>
      </c>
      <c r="K21" s="14">
        <v>12</v>
      </c>
      <c r="L21" s="12">
        <f>SUM(Tabla16935[[#This Row],[DUATLON CRE AVILES]:[DUATLON POR RELEVOS MIXTOS ALBACETE]])</f>
        <v>24</v>
      </c>
      <c r="M21" s="7">
        <f>MIN(Tabla16935[[#This Row],[DUATLON CRE AVILES]:[DUATLON POR RELEVOS MIXTOS ALBACETE]])</f>
        <v>12</v>
      </c>
      <c r="N21" s="17">
        <f>Tabla16935[[#This Row],[TOTAL]]-M21</f>
        <v>12</v>
      </c>
    </row>
    <row r="22" spans="2:14" x14ac:dyDescent="0.3">
      <c r="M22" s="15"/>
      <c r="N22" s="15"/>
    </row>
  </sheetData>
  <mergeCells count="2">
    <mergeCell ref="E3:F3"/>
    <mergeCell ref="D5:L5"/>
  </mergeCells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AC589F9719154083BA6B45168F0AA8" ma:contentTypeVersion="13" ma:contentTypeDescription="Crear nuevo documento." ma:contentTypeScope="" ma:versionID="9f419fc4a743685ea562bf9413eb7b74">
  <xsd:schema xmlns:xsd="http://www.w3.org/2001/XMLSchema" xmlns:xs="http://www.w3.org/2001/XMLSchema" xmlns:p="http://schemas.microsoft.com/office/2006/metadata/properties" xmlns:ns3="23cdec36-78bb-4951-803b-d45dff8a7c0b" xmlns:ns4="959defe6-c77b-4aa9-bc09-7b17542295b5" targetNamespace="http://schemas.microsoft.com/office/2006/metadata/properties" ma:root="true" ma:fieldsID="fc4bafd7ae9e8e79ba347c6e989afa56" ns3:_="" ns4:_="">
    <xsd:import namespace="23cdec36-78bb-4951-803b-d45dff8a7c0b"/>
    <xsd:import namespace="959defe6-c77b-4aa9-bc09-7b1754229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dec36-78bb-4951-803b-d45dff8a7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defe6-c77b-4aa9-bc09-7b1754229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602187-812F-47A7-B205-EBD0DCCF40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cdec36-78bb-4951-803b-d45dff8a7c0b"/>
    <ds:schemaRef ds:uri="959defe6-c77b-4aa9-bc09-7b1754229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335435-41FE-4575-A0E8-98AC97A252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33A57B-A329-45DA-A641-B799BADB818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1ªF 2023</vt:lpstr>
      <vt:lpstr>2ªF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Garcia</dc:creator>
  <cp:lastModifiedBy>javier rodriguez</cp:lastModifiedBy>
  <cp:lastPrinted>2022-03-16T15:16:03Z</cp:lastPrinted>
  <dcterms:created xsi:type="dcterms:W3CDTF">2020-01-28T08:31:24Z</dcterms:created>
  <dcterms:modified xsi:type="dcterms:W3CDTF">2023-03-12T20:26:01Z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0x0101009CAC589F9719154083BA6B45168F0AA8</vt:lpwstr>
  </property>
</Properties>
</file>