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c6022484-my.sharepoint.com/personal/jorge_garcia_triatlon_org/Documents/2023/Liga Nacional Talento de Clubes de Triatlón/PARA ENVIAR A KIKA/"/>
    </mc:Choice>
  </mc:AlternateContent>
  <xr:revisionPtr revIDLastSave="3186" documentId="114_{5AFB5C7D-E2B5-4313-AB78-97B32FE37F8C}" xr6:coauthVersionLast="47" xr6:coauthVersionMax="47" xr10:uidLastSave="{B42D36E0-25BB-4BDC-88D0-0F5099CBD564}"/>
  <bookViews>
    <workbookView xWindow="-108" yWindow="-108" windowWidth="23256" windowHeight="12456" activeTab="1" xr2:uid="{D6B9F79B-32EC-4DC1-906A-6010276B8130}"/>
  </bookViews>
  <sheets>
    <sheet name="1ªF 2023" sheetId="12" r:id="rId1"/>
    <sheet name="2ªF 2023" sheetId="13" r:id="rId2"/>
  </sheets>
  <externalReferences>
    <externalReference r:id="rId3"/>
    <externalReference r:id="rId4"/>
    <externalReference r:id="rId5"/>
    <externalReference r:id="rId6"/>
    <externalReference r:id="rId7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9" i="13" l="1"/>
  <c r="K10" i="13"/>
  <c r="K8" i="13"/>
  <c r="J13" i="13"/>
  <c r="J16" i="13"/>
  <c r="K17" i="13"/>
  <c r="K21" i="13"/>
  <c r="K24" i="13"/>
  <c r="J25" i="13"/>
  <c r="K29" i="13"/>
  <c r="J9" i="12"/>
  <c r="I8" i="12"/>
  <c r="J14" i="12"/>
  <c r="I16" i="12"/>
  <c r="I28" i="12"/>
  <c r="J26" i="12"/>
  <c r="I25" i="12"/>
  <c r="I11" i="12"/>
  <c r="J30" i="12"/>
  <c r="I31" i="12"/>
  <c r="I10" i="12"/>
  <c r="J17" i="12"/>
  <c r="J23" i="12"/>
  <c r="K11" i="13"/>
  <c r="K7" i="13"/>
  <c r="J18" i="12"/>
  <c r="J20" i="12"/>
  <c r="I24" i="12"/>
  <c r="K23" i="13"/>
  <c r="J26" i="13"/>
  <c r="J27" i="12"/>
  <c r="J22" i="13"/>
  <c r="K22" i="13"/>
  <c r="J23" i="13"/>
  <c r="K26" i="13"/>
  <c r="J27" i="13"/>
  <c r="K27" i="13"/>
  <c r="J28" i="13"/>
  <c r="K28" i="13"/>
  <c r="J30" i="13"/>
  <c r="K30" i="13"/>
  <c r="J31" i="13"/>
  <c r="K31" i="13"/>
  <c r="I29" i="12"/>
  <c r="I22" i="12"/>
  <c r="J29" i="12"/>
  <c r="J16" i="12"/>
  <c r="J22" i="12"/>
  <c r="K20" i="13"/>
  <c r="J20" i="13"/>
  <c r="K19" i="13"/>
  <c r="J19" i="13"/>
  <c r="K18" i="13"/>
  <c r="J18" i="13"/>
  <c r="K15" i="13"/>
  <c r="J15" i="13"/>
  <c r="K14" i="13"/>
  <c r="J14" i="13"/>
  <c r="K12" i="13"/>
  <c r="J12" i="13"/>
  <c r="J15" i="12"/>
  <c r="I15" i="12"/>
  <c r="I14" i="12"/>
  <c r="J11" i="12"/>
  <c r="J10" i="12"/>
  <c r="J19" i="12"/>
  <c r="I19" i="12"/>
  <c r="J8" i="12"/>
  <c r="J13" i="12"/>
  <c r="I13" i="12"/>
  <c r="I9" i="12"/>
  <c r="J7" i="12"/>
  <c r="I7" i="12"/>
  <c r="J21" i="12"/>
  <c r="I21" i="12"/>
  <c r="J12" i="12"/>
  <c r="I12" i="12"/>
  <c r="I26" i="12" l="1"/>
  <c r="K26" i="12" s="1"/>
  <c r="I17" i="12"/>
  <c r="K17" i="12" s="1"/>
  <c r="J11" i="13"/>
  <c r="L11" i="13" s="1"/>
  <c r="J7" i="13"/>
  <c r="L7" i="13" s="1"/>
  <c r="K13" i="13"/>
  <c r="L13" i="13" s="1"/>
  <c r="J29" i="13"/>
  <c r="L29" i="13" s="1"/>
  <c r="J21" i="13"/>
  <c r="L21" i="13" s="1"/>
  <c r="J24" i="12"/>
  <c r="K24" i="12" s="1"/>
  <c r="J28" i="12"/>
  <c r="K28" i="12" s="1"/>
  <c r="J31" i="12"/>
  <c r="K31" i="12" s="1"/>
  <c r="I18" i="12"/>
  <c r="K18" i="12" s="1"/>
  <c r="I20" i="12"/>
  <c r="K20" i="12" s="1"/>
  <c r="K9" i="13"/>
  <c r="L9" i="13" s="1"/>
  <c r="K16" i="13"/>
  <c r="L16" i="13" s="1"/>
  <c r="J24" i="13"/>
  <c r="L24" i="13" s="1"/>
  <c r="J17" i="13"/>
  <c r="L17" i="13" s="1"/>
  <c r="K25" i="13"/>
  <c r="L25" i="13" s="1"/>
  <c r="J8" i="13"/>
  <c r="L8" i="13" s="1"/>
  <c r="J10" i="13"/>
  <c r="L10" i="13" s="1"/>
  <c r="I27" i="12"/>
  <c r="K27" i="12" s="1"/>
  <c r="I23" i="12"/>
  <c r="K23" i="12" s="1"/>
  <c r="J25" i="12"/>
  <c r="K25" i="12" s="1"/>
  <c r="I30" i="12"/>
  <c r="K30" i="12" s="1"/>
  <c r="K22" i="12"/>
  <c r="L22" i="13"/>
  <c r="L28" i="13"/>
  <c r="K16" i="12"/>
  <c r="L30" i="13"/>
  <c r="K29" i="12"/>
  <c r="L27" i="13"/>
  <c r="L23" i="13"/>
  <c r="L26" i="13"/>
  <c r="L31" i="13"/>
  <c r="K7" i="12"/>
  <c r="K11" i="12"/>
  <c r="K12" i="12"/>
  <c r="K10" i="12"/>
  <c r="K14" i="12"/>
  <c r="K15" i="12"/>
  <c r="K9" i="12"/>
  <c r="K21" i="12"/>
  <c r="K13" i="12"/>
  <c r="K8" i="12"/>
  <c r="K19" i="12"/>
  <c r="L15" i="13"/>
  <c r="L14" i="13"/>
  <c r="L20" i="13"/>
  <c r="L18" i="13"/>
  <c r="L19" i="13"/>
  <c r="L12" i="1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Competiciones</author>
  </authors>
  <commentList>
    <comment ref="G13" authorId="0" shapeId="0" xr:uid="{94C05D8E-2316-4C66-B0BA-1F875583E077}">
      <text>
        <r>
          <rPr>
            <b/>
            <sz val="9"/>
            <color indexed="81"/>
            <rFont val="Tahoma"/>
            <charset val="1"/>
          </rPr>
          <t>Competiciones:</t>
        </r>
        <r>
          <rPr>
            <sz val="9"/>
            <color indexed="81"/>
            <rFont val="Tahoma"/>
            <charset val="1"/>
          </rPr>
          <t xml:space="preserve">
DNF</t>
        </r>
      </text>
    </comment>
    <comment ref="C28" authorId="0" shapeId="0" xr:uid="{E3435EEC-F4CF-4FD9-915E-B9224A6348D7}">
      <text>
        <r>
          <rPr>
            <b/>
            <sz val="9"/>
            <color indexed="81"/>
            <rFont val="Tahoma"/>
            <charset val="1"/>
          </rPr>
          <t>Competiciones:</t>
        </r>
        <r>
          <rPr>
            <sz val="9"/>
            <color indexed="81"/>
            <rFont val="Tahoma"/>
            <charset val="1"/>
          </rPr>
          <t xml:space="preserve">
NP</t>
        </r>
      </text>
    </comment>
    <comment ref="D28" authorId="0" shapeId="0" xr:uid="{208ECC61-038F-4972-B236-4B6DA3CCE887}">
      <text>
        <r>
          <rPr>
            <b/>
            <sz val="9"/>
            <color indexed="81"/>
            <rFont val="Tahoma"/>
            <charset val="1"/>
          </rPr>
          <t>Competiciones:</t>
        </r>
        <r>
          <rPr>
            <sz val="9"/>
            <color indexed="81"/>
            <rFont val="Tahoma"/>
            <charset val="1"/>
          </rPr>
          <t xml:space="preserve">
NP
</t>
        </r>
      </text>
    </comment>
    <comment ref="E28" authorId="0" shapeId="0" xr:uid="{8333E0E0-3AB1-4EFF-9924-C72CAD433658}">
      <text>
        <r>
          <rPr>
            <b/>
            <sz val="9"/>
            <color indexed="81"/>
            <rFont val="Tahoma"/>
            <charset val="1"/>
          </rPr>
          <t>Competiciones:</t>
        </r>
        <r>
          <rPr>
            <sz val="9"/>
            <color indexed="81"/>
            <rFont val="Tahoma"/>
            <charset val="1"/>
          </rPr>
          <t xml:space="preserve">
NP</t>
        </r>
      </text>
    </comment>
    <comment ref="C31" authorId="0" shapeId="0" xr:uid="{8EDC6E4E-02B3-4E32-A93E-34AB1B52DDD4}">
      <text>
        <r>
          <rPr>
            <b/>
            <sz val="9"/>
            <color indexed="81"/>
            <rFont val="Tahoma"/>
            <charset val="1"/>
          </rPr>
          <t>Competiciones:</t>
        </r>
        <r>
          <rPr>
            <sz val="9"/>
            <color indexed="81"/>
            <rFont val="Tahoma"/>
            <charset val="1"/>
          </rPr>
          <t xml:space="preserve">
NP
</t>
        </r>
      </text>
    </comment>
    <comment ref="D31" authorId="0" shapeId="0" xr:uid="{F9A12FAF-60E0-4E43-AEA3-B99500FD918D}">
      <text>
        <r>
          <rPr>
            <b/>
            <sz val="9"/>
            <color indexed="81"/>
            <rFont val="Tahoma"/>
            <charset val="1"/>
          </rPr>
          <t>Competiciones:</t>
        </r>
        <r>
          <rPr>
            <sz val="9"/>
            <color indexed="81"/>
            <rFont val="Tahoma"/>
            <charset val="1"/>
          </rPr>
          <t xml:space="preserve">
NP</t>
        </r>
      </text>
    </comment>
  </commentList>
</comments>
</file>

<file path=xl/sharedStrings.xml><?xml version="1.0" encoding="utf-8"?>
<sst xmlns="http://schemas.openxmlformats.org/spreadsheetml/2006/main" count="61" uniqueCount="46">
  <si>
    <t>Primera División Femenina</t>
  </si>
  <si>
    <t>Total</t>
  </si>
  <si>
    <t>Pos</t>
  </si>
  <si>
    <t>1ª DIVISIÓN FEM.</t>
  </si>
  <si>
    <t>2ª DIVISIÓN FEM.</t>
  </si>
  <si>
    <t>Segunda División Femenina</t>
  </si>
  <si>
    <t>CLUB TRIATLONCIEM</t>
  </si>
  <si>
    <t>CLUB TRIATLON 401</t>
  </si>
  <si>
    <t>CLUB DE TRIATLÓN DIABLILLOS DE RIVAS</t>
  </si>
  <si>
    <t>CIDADE DE LUGO FLUVIAL</t>
  </si>
  <si>
    <t>SALTOKI TRIKIDEAK</t>
  </si>
  <si>
    <t>TRI INFINITY MÓSTOLES</t>
  </si>
  <si>
    <t>ADSEVILLA</t>
  </si>
  <si>
    <t>CLUB TRIATLON LAS ROZAS</t>
  </si>
  <si>
    <t>C.E.A. BETERA</t>
  </si>
  <si>
    <t>TRITRAIN4YOU MÁLAGA</t>
  </si>
  <si>
    <t>MONTILLA-CORDOBA TRIATLON</t>
  </si>
  <si>
    <t>A.D. NAUTICO DE NARON</t>
  </si>
  <si>
    <t>STADIUM CASABLANCA MAPEI</t>
  </si>
  <si>
    <t>CLUB TRIATLON TRITONES RIOJA</t>
  </si>
  <si>
    <t>CLUB ATLETICO MELILLA</t>
  </si>
  <si>
    <t>TRIATLON INFORHOUSE SANTIAGO</t>
  </si>
  <si>
    <t>C.T. ARENA ALICANTE</t>
  </si>
  <si>
    <t>CAPA CC LOS ALCORES</t>
  </si>
  <si>
    <t>MENOR</t>
  </si>
  <si>
    <t>PUNTOS NETOS</t>
  </si>
  <si>
    <t>CLUB NATACIO BARCELONA</t>
  </si>
  <si>
    <t>AD TRIATLÓN ECOSPORT ALCOBENDAS</t>
  </si>
  <si>
    <t>CLUB TRIATLON OVIEDO</t>
  </si>
  <si>
    <t>C. NATACION CEDEIRA MUEBLES GARCIA</t>
  </si>
  <si>
    <t>CAPEX</t>
  </si>
  <si>
    <t>LIGA NACIONAL DE CLUBES DE TRIATLÓN DE TALENTOS 2023</t>
  </si>
  <si>
    <t>TRIATLÓN CRE ROQUETAS</t>
  </si>
  <si>
    <t>TRIATLÓN POR RELEVOS ROQUETAS</t>
  </si>
  <si>
    <t>DUATLÓN CRE AVILES</t>
  </si>
  <si>
    <t>DUATLÓN RELEVOS AVILES</t>
  </si>
  <si>
    <t>DUATLÓN RELEVOS MIXTOS ALCOBENDAS</t>
  </si>
  <si>
    <t>E-TRIATLÓN VALLADOLID</t>
  </si>
  <si>
    <t>CLUB TRIATLÓN ALBACETE INGETEAM</t>
  </si>
  <si>
    <t>C.D. TRIATLÓN LAGUNA DE DUERO</t>
  </si>
  <si>
    <t>NP</t>
  </si>
  <si>
    <t>TRIATLÓ ONTINYENT</t>
  </si>
  <si>
    <t>JAB TRIATLÓN HELIOS</t>
  </si>
  <si>
    <t>CD TRIATLÓN LACERTA</t>
  </si>
  <si>
    <t>LA 208 TRIATLON CLUB</t>
  </si>
  <si>
    <t>TRIATLÓN RELEVOS MIXTOS AGUILAS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</si>
</sst>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Roboto"/>
    </font>
    <font>
      <sz val="10"/>
      <color theme="0"/>
      <name val="Roboto"/>
    </font>
    <font>
      <sz val="10"/>
      <color theme="1"/>
      <name val="Roboto"/>
    </font>
    <font>
      <b/>
      <sz val="12"/>
      <color rgb="FFD0122D"/>
      <name val="Roboto"/>
    </font>
    <font>
      <b/>
      <sz val="18"/>
      <color theme="0" tint="-0.14999847407452621"/>
      <name val="Roboto"/>
    </font>
    <font>
      <sz val="10"/>
      <color rgb="FFD0122D"/>
      <name val="Roboto"/>
    </font>
    <font>
      <b/>
      <sz val="14"/>
      <color theme="0" tint="-0.14999847407452621"/>
      <name val="Roboto"/>
    </font>
    <font>
      <sz val="10"/>
      <name val="Arial"/>
      <family val="2"/>
    </font>
    <font>
      <sz val="10"/>
      <name val="Arial"/>
      <family val="2"/>
    </font>
    <font>
      <sz val="10"/>
      <color rgb="FF00FF00"/>
      <name val="Roboto"/>
    </font>
    <font>
      <sz val="10"/>
      <color rgb="FF000000"/>
      <name val="Roboto"/>
    </font>
    <font>
      <sz val="10"/>
      <name val="Roboto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D0122D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 style="thin">
        <color rgb="FFD0122D"/>
      </left>
      <right style="thin">
        <color rgb="FFD0122D"/>
      </right>
      <top style="thin">
        <color rgb="FFD0122D"/>
      </top>
      <bottom style="thin">
        <color rgb="FFD0122D"/>
      </bottom>
      <diagonal/>
    </border>
    <border>
      <left/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 style="thin">
        <color rgb="FFD0122D"/>
      </right>
      <top/>
      <bottom style="thin">
        <color rgb="FFD0122D"/>
      </bottom>
      <diagonal/>
    </border>
    <border>
      <left style="thin">
        <color rgb="FFD0122D"/>
      </left>
      <right/>
      <top/>
      <bottom style="thin">
        <color rgb="FFD0122D"/>
      </bottom>
      <diagonal/>
    </border>
    <border>
      <left/>
      <right style="thin">
        <color rgb="FFD0122D"/>
      </right>
      <top style="thin">
        <color rgb="FFD0122D"/>
      </top>
      <bottom style="thin">
        <color rgb="FFD0122D"/>
      </bottom>
      <diagonal/>
    </border>
    <border>
      <left style="thin">
        <color rgb="FFD0122D"/>
      </left>
      <right style="thin">
        <color rgb="FFD0122D"/>
      </right>
      <top style="thin">
        <color rgb="FFD0122D"/>
      </top>
      <bottom/>
      <diagonal/>
    </border>
    <border>
      <left style="thin">
        <color rgb="FFD0122D"/>
      </left>
      <right style="thin">
        <color rgb="FFD0122D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rgb="FFD0122D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 style="thin">
        <color theme="0"/>
      </bottom>
      <diagonal/>
    </border>
    <border>
      <left style="thin">
        <color rgb="FFD0122D"/>
      </left>
      <right style="thin">
        <color theme="0"/>
      </right>
      <top/>
      <bottom style="thin">
        <color theme="0"/>
      </bottom>
      <diagonal/>
    </border>
    <border>
      <left style="thin">
        <color rgb="FFD0122D"/>
      </left>
      <right style="thin">
        <color rgb="FFD0122D"/>
      </right>
      <top/>
      <bottom/>
      <diagonal/>
    </border>
    <border>
      <left style="thin">
        <color rgb="FFD0122D"/>
      </left>
      <right/>
      <top/>
      <bottom style="thin">
        <color theme="0"/>
      </bottom>
      <diagonal/>
    </border>
    <border>
      <left/>
      <right/>
      <top/>
      <bottom style="thin">
        <color rgb="FFFFFFFF"/>
      </bottom>
      <diagonal/>
    </border>
    <border>
      <left style="thin">
        <color indexed="64"/>
      </left>
      <right style="thin">
        <color rgb="FFD0122D"/>
      </right>
      <top style="thin">
        <color rgb="FFD0122D"/>
      </top>
      <bottom style="thin">
        <color rgb="FFD0122D"/>
      </bottom>
      <diagonal/>
    </border>
    <border>
      <left style="thin">
        <color indexed="64"/>
      </left>
      <right style="thin">
        <color rgb="FFD0122D"/>
      </right>
      <top style="thin">
        <color rgb="FFD0122D"/>
      </top>
      <bottom/>
      <diagonal/>
    </border>
  </borders>
  <cellStyleXfs count="3">
    <xf numFmtId="0" fontId="0" fillId="0" borderId="0"/>
    <xf numFmtId="0" fontId="9" fillId="0" borderId="0"/>
    <xf numFmtId="0" fontId="10" fillId="0" borderId="0"/>
  </cellStyleXfs>
  <cellXfs count="4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5" fillId="2" borderId="0" xfId="0" applyFont="1" applyFill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3" fillId="2" borderId="7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12" fillId="0" borderId="1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3" fillId="2" borderId="15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7" fillId="0" borderId="6" xfId="0" applyFont="1" applyBorder="1" applyAlignment="1">
      <alignment horizontal="justify" vertical="center" wrapText="1"/>
    </xf>
    <xf numFmtId="0" fontId="13" fillId="0" borderId="1" xfId="0" applyFont="1" applyBorder="1" applyAlignment="1">
      <alignment horizontal="justify" vertical="center" wrapText="1"/>
    </xf>
    <xf numFmtId="0" fontId="8" fillId="2" borderId="0" xfId="0" applyFont="1" applyFill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justify" vertical="center" wrapText="1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12" fillId="3" borderId="3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</cellXfs>
  <cellStyles count="3">
    <cellStyle name="Normal" xfId="0" builtinId="0"/>
    <cellStyle name="Normal 2" xfId="1" xr:uid="{75AB5CAF-1B20-475D-9CAF-B15CEB5C6671}"/>
    <cellStyle name="Normal 3" xfId="2" xr:uid="{00B0DFE2-26FB-435B-B58F-612011313CED}"/>
  </cellStyles>
  <dxfs count="3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border>
        <top style="thin">
          <color rgb="FFD0122D"/>
        </top>
      </border>
    </dxf>
    <dxf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numFmt numFmtId="0" formatCode="General"/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/>
        <top/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Roboto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rgb="FFD0122D"/>
        </right>
        <top style="thin">
          <color rgb="FFD0122D"/>
        </top>
        <bottom style="thin">
          <color rgb="FFD0122D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rgb="FFD0122D"/>
        </left>
        <right style="thin">
          <color rgb="FFD0122D"/>
        </right>
        <top style="thin">
          <color rgb="FFD0122D"/>
        </top>
        <bottom style="thin">
          <color rgb="FFD0122D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D0122D"/>
        <name val="Roboto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D0122D"/>
        </left>
        <right/>
        <top style="thin">
          <color rgb="FFD0122D"/>
        </top>
        <bottom style="thin">
          <color rgb="FFD0122D"/>
        </bottom>
      </border>
    </dxf>
    <dxf>
      <border>
        <top style="thin">
          <color rgb="FFD0122D"/>
        </top>
      </border>
    </dxf>
    <dxf>
      <border outline="0">
        <top style="thin">
          <color rgb="FFFFFFFF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Roboto"/>
        <scheme val="none"/>
      </font>
      <fill>
        <patternFill patternType="none">
          <fgColor rgb="FF000000"/>
          <bgColor rgb="FFFFFFFF"/>
        </patternFill>
      </fill>
      <alignment horizontal="center" vertical="bottom" textRotation="0" wrapText="0" indent="0" justifyLastLine="0" shrinkToFit="0" readingOrder="0"/>
    </dxf>
    <dxf>
      <border outline="0">
        <bottom style="thin">
          <color rgb="FFFFFFFF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0"/>
        <name val="Roboto"/>
        <scheme val="none"/>
      </font>
      <fill>
        <patternFill patternType="solid">
          <fgColor indexed="64"/>
          <bgColor rgb="FFD0122D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00FF00"/>
      <color rgb="FFD0122D"/>
      <color rgb="FFF161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externalLink" Target="externalLinks/externalLink1.xml"/><Relationship Id="rId7" Type="http://schemas.openxmlformats.org/officeDocument/2006/relationships/externalLink" Target="externalLinks/externalLink5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2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141112</xdr:colOff>
      <xdr:row>1</xdr:row>
      <xdr:rowOff>7056</xdr:rowOff>
    </xdr:from>
    <xdr:to>
      <xdr:col>1</xdr:col>
      <xdr:colOff>1734983</xdr:colOff>
      <xdr:row>4</xdr:row>
      <xdr:rowOff>57573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40E48C2-4A46-4AC3-A478-077510987E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4916" cy="6353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141112</xdr:colOff>
      <xdr:row>1</xdr:row>
      <xdr:rowOff>7056</xdr:rowOff>
    </xdr:from>
    <xdr:to>
      <xdr:col>2</xdr:col>
      <xdr:colOff>1734983</xdr:colOff>
      <xdr:row>4</xdr:row>
      <xdr:rowOff>57573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5454694-C933-4F6E-BA6F-2ADF5F2C3B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057" y="189936"/>
          <a:ext cx="2338726" cy="63916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mpeticiones%20Barbar\Desktop\AVILES%20PARA%20ENTREGA%20DE%20DORSALES\RESULTADOS%20TALENTOS%20PARA%20TELEGRAM\TALENTOS_CRE_OPEN_TALENTO_F.xlsx" TargetMode="External"/><Relationship Id="rId1" Type="http://schemas.openxmlformats.org/officeDocument/2006/relationships/externalLinkPath" Target="file:///C:\Users\Competiciones%20Barbar\Desktop\AVILES%20PARA%20ENTREGA%20DE%20DORSALES\RESULTADOS%20TALENTOS%20PARA%20TELEGRAM\TALENTOS_CRE_OPEN_TALENTO_F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Competiciones%20Barbar\Desktop\AVILES%20PARA%20ENTREGA%20DE%20DORSALES\RESULTADOS%20TALENTOS%20RELEVOS\RELEVOS_TALENTO_ELITE_F.xlsx" TargetMode="External"/><Relationship Id="rId1" Type="http://schemas.openxmlformats.org/officeDocument/2006/relationships/externalLinkPath" Target="file:///C:\Users\Competiciones%20Barbar\Desktop\AVILES%20PARA%20ENTREGA%20DE%20DORSALES\RESULTADOS%20TALENTOS%20RELEVOS\RELEVOS_TALENTO_ELITE_F.xlsx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file:///C:\Users\Competiciones%20Barbar\FEDERACION%20ESPA&#209;OLA%20DE%20TRIATL&#211;N\Jorge%20Garcia%20FETRI%20-%202023\Competiciones\06.Alcobendas%20-%20Campeonato%20de%20Espa&#241;a%20de%20Duatl&#243;n%20Cd%20Jv%20Jn\8.Resultados\RELEVOS%20MIXTOS%20TALENTOS%20DOMINGO\RELEVOS_TALENTOS_EQUIPOS.csv" TargetMode="External"/><Relationship Id="rId2" Type="http://schemas.microsoft.com/office/2019/04/relationships/externalLinkLongPath" Target="file:///C:\Users\Competiciones%20Barbar\FEDERACION%20ESPA&#209;OLA%20DE%20TRIATL&#211;N\Jorge%20Garcia%20FETRI%20-%202023\Competiciones\06.Alcobendas%20-%20Campeonato%20de%20Espa&#241;a%20de%20Duatl&#243;n%20Cd%20Jv%20Jn\8.Resultados\RELEVOS%20MIXTOS%20TALENTOS%20DOMINGO\RELEVOS_TALENTOS_EQUIPOS.csv?C30C399A" TargetMode="External"/><Relationship Id="rId1" Type="http://schemas.openxmlformats.org/officeDocument/2006/relationships/externalLinkPath" Target="file:///\\C30C399A\RELEVOS_TALENTOS_EQUIPOS.csv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c6022484-my.sharepoint.com/personal/jorge_garcia_triatlon_org/Documents/2023/Competiciones/12.Roquetas.Copa%20del%20Rey,%20Reina%20y%20Relevos/8.Resultados/Resultados%20S&#225;bado%20Roquetas.xlsx" TargetMode="External"/><Relationship Id="rId1" Type="http://schemas.openxmlformats.org/officeDocument/2006/relationships/externalLinkPath" Target="/personal/jorge_garcia_triatlon_org/Documents/2023/Competiciones/12.Roquetas.Copa%20del%20Rey,%20Reina%20y%20Relevos/8.Resultados/Resultados%20S&#225;bado%20Roquetas.xlsx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ac6022484-my.sharepoint.com/personal/jorge_garcia_triatlon_org/Documents/2023/Competiciones/12.Roquetas.Copa%20del%20Rey,%20Reina%20y%20Relevos/8.Resultados/Resultados%20Domingo%20Roquetas.xlsx" TargetMode="External"/><Relationship Id="rId1" Type="http://schemas.openxmlformats.org/officeDocument/2006/relationships/externalLinkPath" Target="/personal/jorge_garcia_triatlon_org/Documents/2023/Competiciones/12.Roquetas.Copa%20del%20Rey,%20Reina%20y%20Relevos/8.Resultados/Resultados%20Domingo%20Roque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PARA LIGA"/>
    </sheetNames>
    <sheetDataSet>
      <sheetData sheetId="0"/>
      <sheetData sheetId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para liga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RELEVOS_TALENTOS_EQUIPOS"/>
      <sheetName val="PARA LIGA 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ODOS"/>
      <sheetName val="COPA DEL REY"/>
      <sheetName val="COPA DEL REY  OPEN"/>
      <sheetName val="COPA DE LA REINA"/>
      <sheetName val="COPA DE LA REINA OPEN"/>
      <sheetName val="CRE TALENTO F ABSOLUTA"/>
      <sheetName val="CRE TALENTO F OPEN"/>
      <sheetName val="CRE TALENTO M ABSOLUTA"/>
      <sheetName val="CRE TALENTO M OPEN"/>
      <sheetName val="TALENTO M ABSOLUTA"/>
      <sheetName val="TALENTO M OPE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Hoja1"/>
      <sheetName val="sin letra los de LIGA"/>
    </sheetNames>
    <sheetDataSet>
      <sheetData sheetId="0" refreshError="1"/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DF1ACF4-DFE3-4858-862E-5C0FD607D165}" name="Tabla1624" displayName="Tabla1624" ref="A6:K31" totalsRowShown="0" headerRowDxfId="31" dataDxfId="29" headerRowBorderDxfId="30" tableBorderDxfId="28" totalsRowBorderDxfId="27">
  <autoFilter ref="A6:K31" xr:uid="{0CC7C4C5-FB41-4738-BCA3-B4C815842339}"/>
  <sortState xmlns:xlrd2="http://schemas.microsoft.com/office/spreadsheetml/2017/richdata2" ref="A7:K31">
    <sortCondition descending="1" ref="K6:K31"/>
  </sortState>
  <tableColumns count="11">
    <tableColumn id="1" xr3:uid="{713C6422-BF80-4233-A911-E24B49CD2A80}" name="Pos" dataDxfId="26"/>
    <tableColumn id="2" xr3:uid="{671E5EA3-7FCC-4BD9-9B9C-F29A021817CC}" name="Primera División Femenina" dataDxfId="25"/>
    <tableColumn id="3" xr3:uid="{C02AD1FD-7DDB-4FAA-96AB-8B836B9833D0}" name="DUATLÓN CRE AVILES" dataDxfId="24"/>
    <tableColumn id="4" xr3:uid="{37B70902-CE92-4078-9442-17BFC22F259D}" name="DUATLÓN RELEVOS AVILES" dataDxfId="23"/>
    <tableColumn id="5" xr3:uid="{E442B488-1D60-4EA8-B27B-BA65E819767C}" name="DUATLÓN RELEVOS MIXTOS ALCOBENDAS" dataDxfId="22"/>
    <tableColumn id="6" xr3:uid="{BCEFA252-F4C8-4520-AE7F-73E222CBE13B}" name="TRIATLÓN RELEVOS MIXTOS AGUILAS" dataDxfId="21"/>
    <tableColumn id="10" xr3:uid="{D9D185E4-4C4A-412D-97F3-294D0B4A6E99}" name="TRIATLÓN CRE ROQUETAS" dataDxfId="20"/>
    <tableColumn id="9" xr3:uid="{11BA2E2B-07D8-435A-9954-4319786E8A5C}" name="TRIATLÓN POR RELEVOS ROQUETAS" dataDxfId="19"/>
    <tableColumn id="7" xr3:uid="{60DFF87B-DF5B-4737-9DD3-6CC74897D9D1}" name="MENOR" dataDxfId="18">
      <calculatedColumnFormula>+MIN(Tabla1624[[#This Row],[DUATLÓN CRE AVILES]:[TRIATLÓN POR RELEVOS ROQUETAS]])</calculatedColumnFormula>
    </tableColumn>
    <tableColumn id="8" xr3:uid="{BC467F4B-10A6-4DDC-A0D7-B74CC5371038}" name="Total" dataDxfId="17">
      <calculatedColumnFormula>SUM(Tabla1624[[#This Row],[DUATLÓN CRE AVILES]:[TRIATLÓN POR RELEVOS ROQUETAS]])</calculatedColumnFormula>
    </tableColumn>
    <tableColumn id="11" xr3:uid="{8F9CC4D8-E189-48B0-A319-779C60288ECD}" name="PUNTOS NETOS" dataDxfId="16">
      <calculatedColumnFormula>+Tabla1624[[#This Row],[Total]]-Tabla1624[[#This Row],[MENOR]]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7468BF74-C5DB-4859-9BB8-808272AF2C31}" name="Tabla16935" displayName="Tabla16935" ref="B6:L31" totalsRowShown="0" headerRowDxfId="15" dataDxfId="13" headerRowBorderDxfId="14" tableBorderDxfId="12" totalsRowBorderDxfId="11">
  <autoFilter ref="B6:L31" xr:uid="{0CC7C4C5-FB41-4738-BCA3-B4C815842339}"/>
  <sortState xmlns:xlrd2="http://schemas.microsoft.com/office/spreadsheetml/2017/richdata2" ref="B7:L31">
    <sortCondition descending="1" ref="L6:L31"/>
  </sortState>
  <tableColumns count="11">
    <tableColumn id="1" xr3:uid="{E3581540-E1FF-44D6-B85C-551F0560D6C3}" name="Pos" dataDxfId="10"/>
    <tableColumn id="2" xr3:uid="{A5A11DF8-B5B4-4C37-913A-C382D0B7CA83}" name="Segunda División Femenina" dataDxfId="9"/>
    <tableColumn id="3" xr3:uid="{2DC3B0C5-4DE5-4C62-BA03-093535033B68}" name="DUATLÓN CRE AVILES" dataDxfId="8">
      <calculatedColumnFormula>+VLOOKUP(Tabla16935[[#This Row],[Segunda División Femenina]],'[1]PARA LIGA'!$B$5:$C$43,2,0)</calculatedColumnFormula>
    </tableColumn>
    <tableColumn id="4" xr3:uid="{510BC1A6-1925-47F2-9D84-DE3476E542FE}" name="DUATLÓN RELEVOS AVILES" dataDxfId="7">
      <calculatedColumnFormula>+VLOOKUP(Tabla16935[[#This Row],[Segunda División Femenina]],'[2]para liga'!$B$5:$C$30,2,0)</calculatedColumnFormula>
    </tableColumn>
    <tableColumn id="5" xr3:uid="{610C38ED-C087-48AD-BFA4-686E3A2B7831}" name="DUATLÓN RELEVOS MIXTOS ALCOBENDAS" dataDxfId="6">
      <calculatedColumnFormula>+VLOOKUP(Tabla16935[[#This Row],[Segunda División Femenina]],'[3]PARA LIGA '!$B:$C,2,0)</calculatedColumnFormula>
    </tableColumn>
    <tableColumn id="6" xr3:uid="{19494C68-6099-409B-A59A-1FCAE09E28EF}" name="TRIATLÓN RELEVOS MIXTOS AGUILAS" dataDxfId="5"/>
    <tableColumn id="7" xr3:uid="{743E5931-E613-4C81-9BD5-D5BD3971C5CB}" name="TRIATLÓN CRE ROQUETAS" dataDxfId="4">
      <calculatedColumnFormula>+VLOOKUP(Tabla16935[[#This Row],[Segunda División Femenina]],'[4]CRE TALENTO F ABSOLUTA'!$B$3:$C$44,2,0)</calculatedColumnFormula>
    </tableColumn>
    <tableColumn id="10" xr3:uid="{ACBA3E91-690D-4849-B3C3-4E079EA3E773}" name="TRIATLÓN POR RELEVOS ROQUETAS" dataDxfId="3">
      <calculatedColumnFormula>+VLOOKUP(Tabla16935[[#This Row],[Segunda División Femenina]],'[5]sin letra los de LIGA'!$B$306:$C$332,2,0)</calculatedColumnFormula>
    </tableColumn>
    <tableColumn id="9" xr3:uid="{DC108080-A209-4340-8A02-944214E42107}" name="MENOR" dataDxfId="2">
      <calculatedColumnFormula>+MIN(Tabla16935[[#This Row],[DUATLÓN CRE AVILES]:[TRIATLÓN POR RELEVOS ROQUETAS]])</calculatedColumnFormula>
    </tableColumn>
    <tableColumn id="8" xr3:uid="{BED3601F-5ECA-402E-AC4C-22ABB82D569E}" name="Total" dataDxfId="1">
      <calculatedColumnFormula>SUM(Tabla16935[[#This Row],[DUATLÓN CRE AVILES]:[TRIATLÓN POR RELEVOS ROQUETAS]])</calculatedColumnFormula>
    </tableColumn>
    <tableColumn id="11" xr3:uid="{6A39C4BB-9104-47B0-B757-7A0A33C5B3B1}" name="PUNTOS NETOS" dataDxfId="0">
      <calculatedColumnFormula>+Tabla16935[[#This Row],[Total]]-Tabla16935[[#This Row],[MENOR]]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DD3EA-6AC8-4E47-876F-9703298882FE}">
  <dimension ref="A1:K31"/>
  <sheetViews>
    <sheetView showGridLines="0" zoomScale="85" zoomScaleNormal="85" workbookViewId="0">
      <selection activeCell="K31" sqref="A1:K31"/>
    </sheetView>
  </sheetViews>
  <sheetFormatPr baseColWidth="10" defaultColWidth="10.88671875" defaultRowHeight="14.4" x14ac:dyDescent="0.3"/>
  <cols>
    <col min="1" max="1" width="10.88671875" style="1"/>
    <col min="2" max="2" width="43.88671875" customWidth="1"/>
    <col min="3" max="3" width="18.33203125" style="1" bestFit="1" customWidth="1"/>
    <col min="4" max="4" width="22.77734375" style="1" bestFit="1" customWidth="1"/>
    <col min="5" max="5" width="21.109375" style="1" bestFit="1" customWidth="1"/>
    <col min="6" max="8" width="14.6640625" style="1" bestFit="1" customWidth="1"/>
    <col min="9" max="9" width="14.6640625" style="1" customWidth="1"/>
    <col min="10" max="11" width="10.88671875" style="1"/>
  </cols>
  <sheetData>
    <row r="1" spans="1:11" x14ac:dyDescent="0.3">
      <c r="A1" s="6"/>
      <c r="B1" s="5"/>
      <c r="C1" s="6"/>
      <c r="D1" s="6"/>
      <c r="E1" s="6"/>
      <c r="F1" s="6"/>
      <c r="G1" s="6"/>
      <c r="H1" s="6"/>
      <c r="I1" s="6"/>
      <c r="J1" s="6"/>
      <c r="K1" s="6"/>
    </row>
    <row r="2" spans="1:11" x14ac:dyDescent="0.3">
      <c r="A2" s="6"/>
      <c r="B2" s="5"/>
      <c r="C2" s="6"/>
      <c r="D2" s="6"/>
      <c r="E2" s="6"/>
      <c r="F2" s="6"/>
      <c r="G2" s="6"/>
      <c r="H2" s="6"/>
      <c r="I2" s="6"/>
      <c r="J2" s="6"/>
      <c r="K2" s="6"/>
    </row>
    <row r="3" spans="1:11" ht="18" x14ac:dyDescent="0.35">
      <c r="A3" s="6"/>
      <c r="B3" s="5"/>
      <c r="C3" s="31" t="s">
        <v>3</v>
      </c>
      <c r="D3" s="31"/>
      <c r="E3" s="7"/>
      <c r="F3" s="7"/>
      <c r="G3" s="7"/>
      <c r="H3" s="7"/>
      <c r="I3" s="7"/>
      <c r="J3" s="7"/>
      <c r="K3" s="7"/>
    </row>
    <row r="4" spans="1:11" x14ac:dyDescent="0.3">
      <c r="A4" s="6"/>
      <c r="B4" s="5"/>
      <c r="C4" s="6"/>
      <c r="D4" s="6"/>
      <c r="E4" s="6"/>
      <c r="F4" s="6"/>
      <c r="G4" s="6"/>
      <c r="H4" s="6"/>
      <c r="I4" s="6"/>
      <c r="J4" s="6"/>
      <c r="K4" s="6"/>
    </row>
    <row r="5" spans="1:11" ht="23.4" x14ac:dyDescent="0.45">
      <c r="A5" s="6"/>
      <c r="B5" s="32" t="s">
        <v>31</v>
      </c>
      <c r="C5" s="32"/>
      <c r="D5" s="32"/>
      <c r="E5" s="32"/>
      <c r="F5" s="32"/>
      <c r="G5" s="32"/>
      <c r="H5" s="32"/>
      <c r="I5" s="32"/>
      <c r="J5" s="32"/>
      <c r="K5" s="20"/>
    </row>
    <row r="6" spans="1:11" s="2" customFormat="1" ht="52.8" x14ac:dyDescent="0.3">
      <c r="A6" s="13" t="s">
        <v>2</v>
      </c>
      <c r="B6" s="14" t="s">
        <v>0</v>
      </c>
      <c r="C6" s="10" t="s">
        <v>34</v>
      </c>
      <c r="D6" s="10" t="s">
        <v>35</v>
      </c>
      <c r="E6" s="10" t="s">
        <v>36</v>
      </c>
      <c r="F6" s="17" t="s">
        <v>45</v>
      </c>
      <c r="G6" s="10" t="s">
        <v>32</v>
      </c>
      <c r="H6" s="12" t="s">
        <v>33</v>
      </c>
      <c r="I6" s="18" t="s">
        <v>24</v>
      </c>
      <c r="J6" s="15" t="s">
        <v>1</v>
      </c>
      <c r="K6" s="23" t="s">
        <v>25</v>
      </c>
    </row>
    <row r="7" spans="1:11" x14ac:dyDescent="0.3">
      <c r="A7" s="33">
        <v>1</v>
      </c>
      <c r="B7" s="34" t="s">
        <v>17</v>
      </c>
      <c r="C7" s="35">
        <v>88</v>
      </c>
      <c r="D7" s="35">
        <v>69</v>
      </c>
      <c r="E7" s="35">
        <v>63</v>
      </c>
      <c r="F7" s="35">
        <v>75</v>
      </c>
      <c r="G7" s="35">
        <v>100</v>
      </c>
      <c r="H7" s="35">
        <v>75</v>
      </c>
      <c r="I7" s="36">
        <f>+MIN(Tabla1624[[#This Row],[DUATLÓN CRE AVILES]:[TRIATLÓN POR RELEVOS ROQUETAS]])</f>
        <v>63</v>
      </c>
      <c r="J7" s="37">
        <f>SUM(Tabla1624[[#This Row],[DUATLÓN CRE AVILES]:[TRIATLÓN POR RELEVOS ROQUETAS]])</f>
        <v>470</v>
      </c>
      <c r="K7" s="38">
        <f>+Tabla1624[[#This Row],[Total]]-Tabla1624[[#This Row],[MENOR]]</f>
        <v>407</v>
      </c>
    </row>
    <row r="8" spans="1:11" x14ac:dyDescent="0.3">
      <c r="A8" s="33">
        <v>2</v>
      </c>
      <c r="B8" s="34" t="s">
        <v>9</v>
      </c>
      <c r="C8" s="39">
        <v>92</v>
      </c>
      <c r="D8" s="39">
        <v>66</v>
      </c>
      <c r="E8" s="39">
        <v>75</v>
      </c>
      <c r="F8" s="39">
        <v>69</v>
      </c>
      <c r="G8" s="39">
        <v>96</v>
      </c>
      <c r="H8" s="39">
        <v>69</v>
      </c>
      <c r="I8" s="36">
        <f>+MIN(Tabla1624[[#This Row],[DUATLÓN CRE AVILES]:[TRIATLÓN POR RELEVOS ROQUETAS]])</f>
        <v>66</v>
      </c>
      <c r="J8" s="37">
        <f>SUM(Tabla1624[[#This Row],[DUATLÓN CRE AVILES]:[TRIATLÓN POR RELEVOS ROQUETAS]])</f>
        <v>467</v>
      </c>
      <c r="K8" s="40">
        <f>+Tabla1624[[#This Row],[Total]]-Tabla1624[[#This Row],[MENOR]]</f>
        <v>401</v>
      </c>
    </row>
    <row r="9" spans="1:11" x14ac:dyDescent="0.3">
      <c r="A9" s="33">
        <v>3</v>
      </c>
      <c r="B9" s="34" t="s">
        <v>16</v>
      </c>
      <c r="C9" s="39">
        <v>100</v>
      </c>
      <c r="D9" s="39">
        <v>72</v>
      </c>
      <c r="E9" s="39">
        <v>72</v>
      </c>
      <c r="F9" s="39">
        <v>72</v>
      </c>
      <c r="G9" s="39">
        <v>84</v>
      </c>
      <c r="H9" s="39">
        <v>72</v>
      </c>
      <c r="I9" s="36">
        <f>+MIN(Tabla1624[[#This Row],[DUATLÓN CRE AVILES]:[TRIATLÓN POR RELEVOS ROQUETAS]])</f>
        <v>72</v>
      </c>
      <c r="J9" s="37">
        <f>SUM(Tabla1624[[#This Row],[DUATLÓN CRE AVILES]:[TRIATLÓN POR RELEVOS ROQUETAS]])</f>
        <v>472</v>
      </c>
      <c r="K9" s="40">
        <f>+Tabla1624[[#This Row],[Total]]-Tabla1624[[#This Row],[MENOR]]</f>
        <v>400</v>
      </c>
    </row>
    <row r="10" spans="1:11" x14ac:dyDescent="0.3">
      <c r="A10" s="25">
        <v>4</v>
      </c>
      <c r="B10" s="24" t="s">
        <v>38</v>
      </c>
      <c r="C10" s="9">
        <v>76</v>
      </c>
      <c r="D10" s="9">
        <v>75</v>
      </c>
      <c r="E10" s="9">
        <v>69</v>
      </c>
      <c r="F10" s="9">
        <v>51</v>
      </c>
      <c r="G10" s="9">
        <v>88</v>
      </c>
      <c r="H10" s="9">
        <v>63</v>
      </c>
      <c r="I10" s="19">
        <f>+MIN(Tabla1624[[#This Row],[DUATLÓN CRE AVILES]:[TRIATLÓN POR RELEVOS ROQUETAS]])</f>
        <v>51</v>
      </c>
      <c r="J10" s="11">
        <f>SUM(Tabla1624[[#This Row],[DUATLÓN CRE AVILES]:[TRIATLÓN POR RELEVOS ROQUETAS]])</f>
        <v>422</v>
      </c>
      <c r="K10" s="21">
        <f>+Tabla1624[[#This Row],[Total]]-Tabla1624[[#This Row],[MENOR]]</f>
        <v>371</v>
      </c>
    </row>
    <row r="11" spans="1:11" x14ac:dyDescent="0.3">
      <c r="A11" s="25">
        <v>5</v>
      </c>
      <c r="B11" s="24" t="s">
        <v>14</v>
      </c>
      <c r="C11" s="4">
        <v>96</v>
      </c>
      <c r="D11" s="4">
        <v>48</v>
      </c>
      <c r="E11" s="9">
        <v>66</v>
      </c>
      <c r="F11" s="4">
        <v>66</v>
      </c>
      <c r="G11" s="4">
        <v>92</v>
      </c>
      <c r="H11" s="4">
        <v>9</v>
      </c>
      <c r="I11" s="19">
        <f>+MIN(Tabla1624[[#This Row],[DUATLÓN CRE AVILES]:[TRIATLÓN POR RELEVOS ROQUETAS]])</f>
        <v>9</v>
      </c>
      <c r="J11" s="11">
        <f>SUM(Tabla1624[[#This Row],[DUATLÓN CRE AVILES]:[TRIATLÓN POR RELEVOS ROQUETAS]])</f>
        <v>377</v>
      </c>
      <c r="K11" s="21">
        <f>+Tabla1624[[#This Row],[Total]]-Tabla1624[[#This Row],[MENOR]]</f>
        <v>368</v>
      </c>
    </row>
    <row r="12" spans="1:11" x14ac:dyDescent="0.3">
      <c r="A12" s="25">
        <v>6</v>
      </c>
      <c r="B12" s="24" t="s">
        <v>10</v>
      </c>
      <c r="C12" s="4">
        <v>80</v>
      </c>
      <c r="D12" s="4">
        <v>63</v>
      </c>
      <c r="E12" s="4">
        <v>54</v>
      </c>
      <c r="F12" s="4">
        <v>57</v>
      </c>
      <c r="G12" s="4">
        <v>80</v>
      </c>
      <c r="H12" s="4">
        <v>45</v>
      </c>
      <c r="I12" s="19">
        <f>+MIN(Tabla1624[[#This Row],[DUATLÓN CRE AVILES]:[TRIATLÓN POR RELEVOS ROQUETAS]])</f>
        <v>45</v>
      </c>
      <c r="J12" s="11">
        <f>SUM(Tabla1624[[#This Row],[DUATLÓN CRE AVILES]:[TRIATLÓN POR RELEVOS ROQUETAS]])</f>
        <v>379</v>
      </c>
      <c r="K12" s="21">
        <f>+Tabla1624[[#This Row],[Total]]-Tabla1624[[#This Row],[MENOR]]</f>
        <v>334</v>
      </c>
    </row>
    <row r="13" spans="1:11" x14ac:dyDescent="0.3">
      <c r="A13" s="25">
        <v>7</v>
      </c>
      <c r="B13" s="24" t="s">
        <v>30</v>
      </c>
      <c r="C13" s="9">
        <v>84</v>
      </c>
      <c r="D13" s="9">
        <v>57</v>
      </c>
      <c r="E13" s="4">
        <v>60</v>
      </c>
      <c r="F13" s="9">
        <v>60</v>
      </c>
      <c r="G13" s="9">
        <v>0</v>
      </c>
      <c r="H13" s="9">
        <v>60</v>
      </c>
      <c r="I13" s="19">
        <f>+MIN(Tabla1624[[#This Row],[DUATLÓN CRE AVILES]:[TRIATLÓN POR RELEVOS ROQUETAS]])</f>
        <v>0</v>
      </c>
      <c r="J13" s="11">
        <f>SUM(Tabla1624[[#This Row],[DUATLÓN CRE AVILES]:[TRIATLÓN POR RELEVOS ROQUETAS]])</f>
        <v>321</v>
      </c>
      <c r="K13" s="21">
        <f>+Tabla1624[[#This Row],[Total]]-Tabla1624[[#This Row],[MENOR]]</f>
        <v>321</v>
      </c>
    </row>
    <row r="14" spans="1:11" x14ac:dyDescent="0.3">
      <c r="A14" s="25">
        <v>8</v>
      </c>
      <c r="B14" s="24" t="s">
        <v>19</v>
      </c>
      <c r="C14" s="4">
        <v>56</v>
      </c>
      <c r="D14" s="4">
        <v>60</v>
      </c>
      <c r="E14" s="9">
        <v>51</v>
      </c>
      <c r="F14" s="4">
        <v>63</v>
      </c>
      <c r="G14" s="4">
        <v>32</v>
      </c>
      <c r="H14" s="4">
        <v>66</v>
      </c>
      <c r="I14" s="19">
        <f>+MIN(Tabla1624[[#This Row],[DUATLÓN CRE AVILES]:[TRIATLÓN POR RELEVOS ROQUETAS]])</f>
        <v>32</v>
      </c>
      <c r="J14" s="11">
        <f>SUM(Tabla1624[[#This Row],[DUATLÓN CRE AVILES]:[TRIATLÓN POR RELEVOS ROQUETAS]])</f>
        <v>328</v>
      </c>
      <c r="K14" s="21">
        <f>+Tabla1624[[#This Row],[Total]]-Tabla1624[[#This Row],[MENOR]]</f>
        <v>296</v>
      </c>
    </row>
    <row r="15" spans="1:11" x14ac:dyDescent="0.3">
      <c r="A15" s="25">
        <v>9</v>
      </c>
      <c r="B15" s="24" t="s">
        <v>18</v>
      </c>
      <c r="C15" s="4">
        <v>44</v>
      </c>
      <c r="D15" s="4">
        <v>54</v>
      </c>
      <c r="E15" s="9">
        <v>36</v>
      </c>
      <c r="F15" s="4">
        <v>54</v>
      </c>
      <c r="G15" s="4">
        <v>64</v>
      </c>
      <c r="H15" s="4">
        <v>48</v>
      </c>
      <c r="I15" s="19">
        <f>+MIN(Tabla1624[[#This Row],[DUATLÓN CRE AVILES]:[TRIATLÓN POR RELEVOS ROQUETAS]])</f>
        <v>36</v>
      </c>
      <c r="J15" s="11">
        <f>SUM(Tabla1624[[#This Row],[DUATLÓN CRE AVILES]:[TRIATLÓN POR RELEVOS ROQUETAS]])</f>
        <v>300</v>
      </c>
      <c r="K15" s="21">
        <f>+Tabla1624[[#This Row],[Total]]-Tabla1624[[#This Row],[MENOR]]</f>
        <v>264</v>
      </c>
    </row>
    <row r="16" spans="1:11" x14ac:dyDescent="0.3">
      <c r="A16" s="25">
        <v>10</v>
      </c>
      <c r="B16" s="24" t="s">
        <v>23</v>
      </c>
      <c r="C16" s="9">
        <v>64</v>
      </c>
      <c r="D16" s="9">
        <v>36</v>
      </c>
      <c r="E16" s="4">
        <v>18</v>
      </c>
      <c r="F16" s="9">
        <v>30</v>
      </c>
      <c r="G16" s="9">
        <v>76</v>
      </c>
      <c r="H16" s="9">
        <v>57</v>
      </c>
      <c r="I16" s="19">
        <f>+MIN(Tabla1624[[#This Row],[DUATLÓN CRE AVILES]:[TRIATLÓN POR RELEVOS ROQUETAS]])</f>
        <v>18</v>
      </c>
      <c r="J16" s="11">
        <f>SUM(Tabla1624[[#This Row],[DUATLÓN CRE AVILES]:[TRIATLÓN POR RELEVOS ROQUETAS]])</f>
        <v>281</v>
      </c>
      <c r="K16" s="21">
        <f>+Tabla1624[[#This Row],[Total]]-Tabla1624[[#This Row],[MENOR]]</f>
        <v>263</v>
      </c>
    </row>
    <row r="17" spans="1:11" x14ac:dyDescent="0.3">
      <c r="A17" s="25">
        <v>11</v>
      </c>
      <c r="B17" s="24" t="s">
        <v>39</v>
      </c>
      <c r="C17" s="4">
        <v>68</v>
      </c>
      <c r="D17" s="4">
        <v>33</v>
      </c>
      <c r="E17" s="4">
        <v>27</v>
      </c>
      <c r="F17" s="4">
        <v>48</v>
      </c>
      <c r="G17" s="4">
        <v>68</v>
      </c>
      <c r="H17" s="4">
        <v>36</v>
      </c>
      <c r="I17" s="19">
        <f>+MIN(Tabla1624[[#This Row],[DUATLÓN CRE AVILES]:[TRIATLÓN POR RELEVOS ROQUETAS]])</f>
        <v>27</v>
      </c>
      <c r="J17" s="11">
        <f>SUM(Tabla1624[[#This Row],[DUATLÓN CRE AVILES]:[TRIATLÓN POR RELEVOS ROQUETAS]])</f>
        <v>280</v>
      </c>
      <c r="K17" s="21">
        <f>+Tabla1624[[#This Row],[Total]]-Tabla1624[[#This Row],[MENOR]]</f>
        <v>253</v>
      </c>
    </row>
    <row r="18" spans="1:11" x14ac:dyDescent="0.3">
      <c r="A18" s="25">
        <v>12</v>
      </c>
      <c r="B18" s="24" t="s">
        <v>22</v>
      </c>
      <c r="C18" s="4">
        <v>60</v>
      </c>
      <c r="D18" s="4">
        <v>45</v>
      </c>
      <c r="E18" s="9">
        <v>45</v>
      </c>
      <c r="F18" s="4">
        <v>36</v>
      </c>
      <c r="G18" s="4">
        <v>56</v>
      </c>
      <c r="H18" s="4">
        <v>42</v>
      </c>
      <c r="I18" s="19">
        <f>+MIN(Tabla1624[[#This Row],[DUATLÓN CRE AVILES]:[TRIATLÓN POR RELEVOS ROQUETAS]])</f>
        <v>36</v>
      </c>
      <c r="J18" s="11">
        <f>SUM(Tabla1624[[#This Row],[DUATLÓN CRE AVILES]:[TRIATLÓN POR RELEVOS ROQUETAS]])</f>
        <v>284</v>
      </c>
      <c r="K18" s="21">
        <f>+Tabla1624[[#This Row],[Total]]-Tabla1624[[#This Row],[MENOR]]</f>
        <v>248</v>
      </c>
    </row>
    <row r="19" spans="1:11" x14ac:dyDescent="0.3">
      <c r="A19" s="25">
        <v>13</v>
      </c>
      <c r="B19" s="24" t="s">
        <v>21</v>
      </c>
      <c r="C19" s="9">
        <v>72</v>
      </c>
      <c r="D19" s="9">
        <v>42</v>
      </c>
      <c r="E19" s="9">
        <v>42</v>
      </c>
      <c r="F19" s="9">
        <v>33</v>
      </c>
      <c r="G19" s="9">
        <v>48</v>
      </c>
      <c r="H19" s="9">
        <v>21</v>
      </c>
      <c r="I19" s="19">
        <f>+MIN(Tabla1624[[#This Row],[DUATLÓN CRE AVILES]:[TRIATLÓN POR RELEVOS ROQUETAS]])</f>
        <v>21</v>
      </c>
      <c r="J19" s="11">
        <f>SUM(Tabla1624[[#This Row],[DUATLÓN CRE AVILES]:[TRIATLÓN POR RELEVOS ROQUETAS]])</f>
        <v>258</v>
      </c>
      <c r="K19" s="21">
        <f>+Tabla1624[[#This Row],[Total]]-Tabla1624[[#This Row],[MENOR]]</f>
        <v>237</v>
      </c>
    </row>
    <row r="20" spans="1:11" x14ac:dyDescent="0.3">
      <c r="A20" s="25">
        <v>14</v>
      </c>
      <c r="B20" s="24" t="s">
        <v>8</v>
      </c>
      <c r="C20" s="4">
        <v>48</v>
      </c>
      <c r="D20" s="4">
        <v>39</v>
      </c>
      <c r="E20" s="4">
        <v>30</v>
      </c>
      <c r="F20" s="4">
        <v>45</v>
      </c>
      <c r="G20" s="4">
        <v>72</v>
      </c>
      <c r="H20" s="4">
        <v>30</v>
      </c>
      <c r="I20" s="19">
        <f>+MIN(Tabla1624[[#This Row],[DUATLÓN CRE AVILES]:[TRIATLÓN POR RELEVOS ROQUETAS]])</f>
        <v>30</v>
      </c>
      <c r="J20" s="11">
        <f>SUM(Tabla1624[[#This Row],[DUATLÓN CRE AVILES]:[TRIATLÓN POR RELEVOS ROQUETAS]])</f>
        <v>264</v>
      </c>
      <c r="K20" s="21">
        <f>+Tabla1624[[#This Row],[Total]]-Tabla1624[[#This Row],[MENOR]]</f>
        <v>234</v>
      </c>
    </row>
    <row r="21" spans="1:11" x14ac:dyDescent="0.3">
      <c r="A21" s="25">
        <v>15</v>
      </c>
      <c r="B21" s="24" t="s">
        <v>37</v>
      </c>
      <c r="C21" s="4">
        <v>40</v>
      </c>
      <c r="D21" s="4">
        <v>51</v>
      </c>
      <c r="E21" s="4">
        <v>39</v>
      </c>
      <c r="F21" s="4">
        <v>42</v>
      </c>
      <c r="G21" s="4">
        <v>44</v>
      </c>
      <c r="H21" s="4">
        <v>54</v>
      </c>
      <c r="I21" s="19">
        <f>+MIN(Tabla1624[[#This Row],[DUATLÓN CRE AVILES]:[TRIATLÓN POR RELEVOS ROQUETAS]])</f>
        <v>39</v>
      </c>
      <c r="J21" s="11">
        <f>SUM(Tabla1624[[#This Row],[DUATLÓN CRE AVILES]:[TRIATLÓN POR RELEVOS ROQUETAS]])</f>
        <v>270</v>
      </c>
      <c r="K21" s="22">
        <f>+Tabla1624[[#This Row],[Total]]-Tabla1624[[#This Row],[MENOR]]</f>
        <v>231</v>
      </c>
    </row>
    <row r="22" spans="1:11" x14ac:dyDescent="0.3">
      <c r="A22" s="25">
        <v>16</v>
      </c>
      <c r="B22" s="24" t="s">
        <v>13</v>
      </c>
      <c r="C22" s="9">
        <v>52</v>
      </c>
      <c r="D22" s="9">
        <v>30</v>
      </c>
      <c r="E22" s="9">
        <v>24</v>
      </c>
      <c r="F22" s="9">
        <v>15</v>
      </c>
      <c r="G22" s="9">
        <v>60</v>
      </c>
      <c r="H22" s="9">
        <v>39</v>
      </c>
      <c r="I22" s="19">
        <f>+MIN(Tabla1624[[#This Row],[DUATLÓN CRE AVILES]:[TRIATLÓN POR RELEVOS ROQUETAS]])</f>
        <v>15</v>
      </c>
      <c r="J22" s="11">
        <f>SUM(Tabla1624[[#This Row],[DUATLÓN CRE AVILES]:[TRIATLÓN POR RELEVOS ROQUETAS]])</f>
        <v>220</v>
      </c>
      <c r="K22" s="21">
        <f>+Tabla1624[[#This Row],[Total]]-Tabla1624[[#This Row],[MENOR]]</f>
        <v>205</v>
      </c>
    </row>
    <row r="23" spans="1:11" x14ac:dyDescent="0.3">
      <c r="A23" s="25">
        <v>17</v>
      </c>
      <c r="B23" s="24" t="s">
        <v>44</v>
      </c>
      <c r="C23" s="4">
        <v>36</v>
      </c>
      <c r="D23" s="4">
        <v>18</v>
      </c>
      <c r="E23" s="9">
        <v>48</v>
      </c>
      <c r="F23" s="4">
        <v>9</v>
      </c>
      <c r="G23" s="4">
        <v>52</v>
      </c>
      <c r="H23" s="4">
        <v>27</v>
      </c>
      <c r="I23" s="19">
        <f>+MIN(Tabla1624[[#This Row],[DUATLÓN CRE AVILES]:[TRIATLÓN POR RELEVOS ROQUETAS]])</f>
        <v>9</v>
      </c>
      <c r="J23" s="11">
        <f>SUM(Tabla1624[[#This Row],[DUATLÓN CRE AVILES]:[TRIATLÓN POR RELEVOS ROQUETAS]])</f>
        <v>190</v>
      </c>
      <c r="K23" s="21">
        <f>+Tabla1624[[#This Row],[Total]]-Tabla1624[[#This Row],[MENOR]]</f>
        <v>181</v>
      </c>
    </row>
    <row r="24" spans="1:11" x14ac:dyDescent="0.3">
      <c r="A24" s="25">
        <v>18</v>
      </c>
      <c r="B24" s="24" t="s">
        <v>6</v>
      </c>
      <c r="C24" s="4">
        <v>12</v>
      </c>
      <c r="D24" s="4">
        <v>12</v>
      </c>
      <c r="E24" s="4">
        <v>57</v>
      </c>
      <c r="F24" s="4">
        <v>12</v>
      </c>
      <c r="G24" s="4">
        <v>20</v>
      </c>
      <c r="H24" s="4">
        <v>51</v>
      </c>
      <c r="I24" s="19">
        <f>+MIN(Tabla1624[[#This Row],[DUATLÓN CRE AVILES]:[TRIATLÓN POR RELEVOS ROQUETAS]])</f>
        <v>12</v>
      </c>
      <c r="J24" s="11">
        <f>SUM(Tabla1624[[#This Row],[DUATLÓN CRE AVILES]:[TRIATLÓN POR RELEVOS ROQUETAS]])</f>
        <v>164</v>
      </c>
      <c r="K24" s="21">
        <f>+Tabla1624[[#This Row],[Total]]-Tabla1624[[#This Row],[MENOR]]</f>
        <v>152</v>
      </c>
    </row>
    <row r="25" spans="1:11" x14ac:dyDescent="0.3">
      <c r="A25" s="25">
        <v>19</v>
      </c>
      <c r="B25" s="24" t="s">
        <v>7</v>
      </c>
      <c r="C25" s="9">
        <v>28</v>
      </c>
      <c r="D25" s="9">
        <v>21</v>
      </c>
      <c r="E25" s="4">
        <v>21</v>
      </c>
      <c r="F25" s="9">
        <v>27</v>
      </c>
      <c r="G25" s="9">
        <v>28</v>
      </c>
      <c r="H25" s="9">
        <v>18</v>
      </c>
      <c r="I25" s="19">
        <f>+MIN(Tabla1624[[#This Row],[DUATLÓN CRE AVILES]:[TRIATLÓN POR RELEVOS ROQUETAS]])</f>
        <v>18</v>
      </c>
      <c r="J25" s="11">
        <f>SUM(Tabla1624[[#This Row],[DUATLÓN CRE AVILES]:[TRIATLÓN POR RELEVOS ROQUETAS]])</f>
        <v>143</v>
      </c>
      <c r="K25" s="21">
        <f>+Tabla1624[[#This Row],[Total]]-Tabla1624[[#This Row],[MENOR]]</f>
        <v>125</v>
      </c>
    </row>
    <row r="26" spans="1:11" x14ac:dyDescent="0.3">
      <c r="A26" s="25">
        <v>20</v>
      </c>
      <c r="B26" s="24" t="s">
        <v>20</v>
      </c>
      <c r="C26" s="4">
        <v>20</v>
      </c>
      <c r="D26" s="4">
        <v>15</v>
      </c>
      <c r="E26" s="9">
        <v>33</v>
      </c>
      <c r="F26" s="4">
        <v>24</v>
      </c>
      <c r="G26" s="4">
        <v>24</v>
      </c>
      <c r="H26" s="4">
        <v>24</v>
      </c>
      <c r="I26" s="19">
        <f>+MIN(Tabla1624[[#This Row],[DUATLÓN CRE AVILES]:[TRIATLÓN POR RELEVOS ROQUETAS]])</f>
        <v>15</v>
      </c>
      <c r="J26" s="11">
        <f>SUM(Tabla1624[[#This Row],[DUATLÓN CRE AVILES]:[TRIATLÓN POR RELEVOS ROQUETAS]])</f>
        <v>140</v>
      </c>
      <c r="K26" s="21">
        <f>+Tabla1624[[#This Row],[Total]]-Tabla1624[[#This Row],[MENOR]]</f>
        <v>125</v>
      </c>
    </row>
    <row r="27" spans="1:11" x14ac:dyDescent="0.3">
      <c r="A27" s="25">
        <v>21</v>
      </c>
      <c r="B27" s="24" t="s">
        <v>27</v>
      </c>
      <c r="C27" s="4">
        <v>32</v>
      </c>
      <c r="D27" s="4">
        <v>24</v>
      </c>
      <c r="E27" s="9">
        <v>6</v>
      </c>
      <c r="F27" s="4">
        <v>0</v>
      </c>
      <c r="G27" s="4">
        <v>36</v>
      </c>
      <c r="H27" s="4">
        <v>15</v>
      </c>
      <c r="I27" s="19">
        <f>+MIN(Tabla1624[[#This Row],[DUATLÓN CRE AVILES]:[TRIATLÓN POR RELEVOS ROQUETAS]])</f>
        <v>0</v>
      </c>
      <c r="J27" s="11">
        <f>SUM(Tabla1624[[#This Row],[DUATLÓN CRE AVILES]:[TRIATLÓN POR RELEVOS ROQUETAS]])</f>
        <v>113</v>
      </c>
      <c r="K27" s="21">
        <f>+Tabla1624[[#This Row],[Total]]-Tabla1624[[#This Row],[MENOR]]</f>
        <v>113</v>
      </c>
    </row>
    <row r="28" spans="1:11" x14ac:dyDescent="0.3">
      <c r="A28" s="25">
        <v>22</v>
      </c>
      <c r="B28" s="24" t="s">
        <v>12</v>
      </c>
      <c r="C28" s="9">
        <v>0</v>
      </c>
      <c r="D28" s="9">
        <v>0</v>
      </c>
      <c r="E28" s="4">
        <v>0</v>
      </c>
      <c r="F28" s="9">
        <v>39</v>
      </c>
      <c r="G28" s="9">
        <v>40</v>
      </c>
      <c r="H28" s="9">
        <v>33</v>
      </c>
      <c r="I28" s="19">
        <f>+MIN(Tabla1624[[#This Row],[DUATLÓN CRE AVILES]:[TRIATLÓN POR RELEVOS ROQUETAS]])</f>
        <v>0</v>
      </c>
      <c r="J28" s="11">
        <f>SUM(Tabla1624[[#This Row],[DUATLÓN CRE AVILES]:[TRIATLÓN POR RELEVOS ROQUETAS]])</f>
        <v>112</v>
      </c>
      <c r="K28" s="21">
        <f>+Tabla1624[[#This Row],[Total]]-Tabla1624[[#This Row],[MENOR]]</f>
        <v>112</v>
      </c>
    </row>
    <row r="29" spans="1:11" x14ac:dyDescent="0.3">
      <c r="A29" s="25">
        <v>23</v>
      </c>
      <c r="B29" s="24" t="s">
        <v>11</v>
      </c>
      <c r="C29" s="4">
        <v>24</v>
      </c>
      <c r="D29" s="4">
        <v>27</v>
      </c>
      <c r="E29" s="4">
        <v>15</v>
      </c>
      <c r="F29" s="4">
        <v>21</v>
      </c>
      <c r="G29" s="4">
        <v>16</v>
      </c>
      <c r="H29" s="4">
        <v>12</v>
      </c>
      <c r="I29" s="19">
        <f>+MIN(Tabla1624[[#This Row],[DUATLÓN CRE AVILES]:[TRIATLÓN POR RELEVOS ROQUETAS]])</f>
        <v>12</v>
      </c>
      <c r="J29" s="11">
        <f>SUM(Tabla1624[[#This Row],[DUATLÓN CRE AVILES]:[TRIATLÓN POR RELEVOS ROQUETAS]])</f>
        <v>115</v>
      </c>
      <c r="K29" s="21">
        <f>+Tabla1624[[#This Row],[Total]]-Tabla1624[[#This Row],[MENOR]]</f>
        <v>103</v>
      </c>
    </row>
    <row r="30" spans="1:11" x14ac:dyDescent="0.3">
      <c r="A30" s="25">
        <v>24</v>
      </c>
      <c r="B30" s="24" t="s">
        <v>28</v>
      </c>
      <c r="C30" s="4">
        <v>16</v>
      </c>
      <c r="D30" s="4">
        <v>9</v>
      </c>
      <c r="E30" s="9">
        <v>9</v>
      </c>
      <c r="F30" s="4">
        <v>0</v>
      </c>
      <c r="G30" s="4" t="s">
        <v>40</v>
      </c>
      <c r="H30" s="4" t="s">
        <v>40</v>
      </c>
      <c r="I30" s="19">
        <f>+MIN(Tabla1624[[#This Row],[DUATLÓN CRE AVILES]:[TRIATLÓN POR RELEVOS ROQUETAS]])</f>
        <v>0</v>
      </c>
      <c r="J30" s="11">
        <f>SUM(Tabla1624[[#This Row],[DUATLÓN CRE AVILES]:[TRIATLÓN POR RELEVOS ROQUETAS]])</f>
        <v>34</v>
      </c>
      <c r="K30" s="21">
        <f>+Tabla1624[[#This Row],[Total]]-Tabla1624[[#This Row],[MENOR]]</f>
        <v>34</v>
      </c>
    </row>
    <row r="31" spans="1:11" x14ac:dyDescent="0.3">
      <c r="A31" s="25">
        <v>25</v>
      </c>
      <c r="B31" s="24" t="s">
        <v>15</v>
      </c>
      <c r="C31" s="4">
        <v>0</v>
      </c>
      <c r="D31" s="9">
        <v>0</v>
      </c>
      <c r="E31" s="4">
        <v>12</v>
      </c>
      <c r="F31" s="9">
        <v>18</v>
      </c>
      <c r="G31" s="4" t="s">
        <v>40</v>
      </c>
      <c r="H31" s="4" t="s">
        <v>40</v>
      </c>
      <c r="I31" s="19">
        <f>+MIN(Tabla1624[[#This Row],[DUATLÓN CRE AVILES]:[TRIATLÓN POR RELEVOS ROQUETAS]])</f>
        <v>0</v>
      </c>
      <c r="J31" s="11">
        <f>SUM(Tabla1624[[#This Row],[DUATLÓN CRE AVILES]:[TRIATLÓN POR RELEVOS ROQUETAS]])</f>
        <v>30</v>
      </c>
      <c r="K31" s="21">
        <f>+Tabla1624[[#This Row],[Total]]-Tabla1624[[#This Row],[MENOR]]</f>
        <v>30</v>
      </c>
    </row>
  </sheetData>
  <mergeCells count="2">
    <mergeCell ref="C3:D3"/>
    <mergeCell ref="B5:J5"/>
  </mergeCells>
  <pageMargins left="0.7" right="0.7" top="0.75" bottom="0.75" header="0.3" footer="0.3"/>
  <pageSetup paperSize="9" orientation="portrait" horizontalDpi="4294967293" verticalDpi="4294967293" r:id="rId1"/>
  <drawing r:id="rId2"/>
  <legacyDrawing r:id="rId3"/>
  <tableParts count="1">
    <tablePart r:id="rId4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187254-3830-4979-BCDF-64805E0A82F5}">
  <dimension ref="B1:L31"/>
  <sheetViews>
    <sheetView showGridLines="0" tabSelected="1" zoomScale="90" zoomScaleNormal="90" workbookViewId="0">
      <selection activeCell="J16" sqref="J16"/>
    </sheetView>
  </sheetViews>
  <sheetFormatPr baseColWidth="10" defaultColWidth="10.88671875" defaultRowHeight="14.4" x14ac:dyDescent="0.3"/>
  <cols>
    <col min="1" max="1" width="4.6640625" customWidth="1"/>
    <col min="2" max="2" width="10.88671875" style="1"/>
    <col min="3" max="3" width="43.88671875" customWidth="1"/>
    <col min="4" max="4" width="18.33203125" style="1" customWidth="1"/>
    <col min="5" max="5" width="17.88671875" style="1" bestFit="1" customWidth="1"/>
    <col min="6" max="6" width="14.44140625" style="1" bestFit="1" customWidth="1"/>
    <col min="7" max="9" width="14.6640625" style="1" bestFit="1" customWidth="1"/>
    <col min="10" max="10" width="14.6640625" style="1" customWidth="1"/>
    <col min="11" max="12" width="10.88671875" style="1"/>
  </cols>
  <sheetData>
    <row r="1" spans="2:12" x14ac:dyDescent="0.3">
      <c r="B1" s="6"/>
      <c r="C1" s="5"/>
      <c r="D1" s="6"/>
      <c r="E1" s="6"/>
      <c r="F1" s="6"/>
      <c r="G1" s="6"/>
      <c r="H1" s="6"/>
      <c r="I1" s="6"/>
      <c r="J1" s="6"/>
      <c r="K1" s="6"/>
      <c r="L1" s="6"/>
    </row>
    <row r="2" spans="2:12" x14ac:dyDescent="0.3">
      <c r="B2" s="6"/>
      <c r="C2" s="5"/>
      <c r="D2" s="6"/>
      <c r="E2" s="6"/>
      <c r="F2" s="6"/>
      <c r="G2" s="6"/>
      <c r="H2" s="6"/>
      <c r="I2" s="6"/>
      <c r="J2" s="6"/>
      <c r="K2" s="6"/>
      <c r="L2" s="6"/>
    </row>
    <row r="3" spans="2:12" ht="18" x14ac:dyDescent="0.35">
      <c r="B3" s="6"/>
      <c r="C3" s="5"/>
      <c r="D3" s="31" t="s">
        <v>4</v>
      </c>
      <c r="E3" s="31"/>
      <c r="F3" s="7"/>
      <c r="G3" s="7"/>
      <c r="H3" s="7"/>
      <c r="I3" s="7"/>
      <c r="J3" s="7"/>
      <c r="K3" s="7"/>
      <c r="L3" s="7"/>
    </row>
    <row r="4" spans="2:12" x14ac:dyDescent="0.3">
      <c r="B4" s="6"/>
      <c r="C4" s="5"/>
      <c r="D4" s="6"/>
      <c r="E4" s="6"/>
      <c r="F4" s="6"/>
      <c r="G4" s="6"/>
      <c r="H4" s="6"/>
      <c r="I4" s="6"/>
      <c r="J4" s="6"/>
      <c r="K4" s="6"/>
      <c r="L4" s="6"/>
    </row>
    <row r="5" spans="2:12" ht="23.4" x14ac:dyDescent="0.45">
      <c r="B5" s="6"/>
      <c r="C5" s="32" t="s">
        <v>31</v>
      </c>
      <c r="D5" s="32"/>
      <c r="E5" s="32"/>
      <c r="F5" s="32"/>
      <c r="G5" s="32"/>
      <c r="H5" s="32"/>
      <c r="I5" s="32"/>
      <c r="J5" s="32"/>
      <c r="K5" s="32"/>
      <c r="L5" s="20"/>
    </row>
    <row r="6" spans="2:12" s="2" customFormat="1" ht="52.8" x14ac:dyDescent="0.3">
      <c r="B6" s="13" t="s">
        <v>2</v>
      </c>
      <c r="C6" s="16" t="s">
        <v>5</v>
      </c>
      <c r="D6" s="10" t="s">
        <v>34</v>
      </c>
      <c r="E6" s="10" t="s">
        <v>35</v>
      </c>
      <c r="F6" s="10" t="s">
        <v>36</v>
      </c>
      <c r="G6" s="17" t="s">
        <v>45</v>
      </c>
      <c r="H6" s="10" t="s">
        <v>32</v>
      </c>
      <c r="I6" s="12" t="s">
        <v>33</v>
      </c>
      <c r="J6" s="18" t="s">
        <v>24</v>
      </c>
      <c r="K6" s="15" t="s">
        <v>1</v>
      </c>
      <c r="L6" s="23" t="s">
        <v>25</v>
      </c>
    </row>
    <row r="7" spans="2:12" ht="14.4" customHeight="1" x14ac:dyDescent="0.3">
      <c r="B7" s="33">
        <v>1</v>
      </c>
      <c r="C7" s="34" t="s">
        <v>29</v>
      </c>
      <c r="D7" s="41">
        <v>96</v>
      </c>
      <c r="E7" s="35">
        <v>75</v>
      </c>
      <c r="F7" s="35">
        <v>75</v>
      </c>
      <c r="G7" s="35">
        <v>72</v>
      </c>
      <c r="H7" s="35">
        <v>100</v>
      </c>
      <c r="I7" s="35">
        <v>75</v>
      </c>
      <c r="J7" s="36">
        <f>+MIN(Tabla16935[[#This Row],[DUATLÓN CRE AVILES]:[TRIATLÓN POR RELEVOS ROQUETAS]])</f>
        <v>72</v>
      </c>
      <c r="K7" s="37">
        <f>SUM(Tabla16935[[#This Row],[DUATLÓN CRE AVILES]:[TRIATLÓN POR RELEVOS ROQUETAS]])</f>
        <v>493</v>
      </c>
      <c r="L7" s="38">
        <f>+Tabla16935[[#This Row],[Total]]-Tabla16935[[#This Row],[MENOR]]</f>
        <v>421</v>
      </c>
    </row>
    <row r="8" spans="2:12" x14ac:dyDescent="0.3">
      <c r="B8" s="33">
        <v>2</v>
      </c>
      <c r="C8" s="34" t="s">
        <v>26</v>
      </c>
      <c r="D8" s="42">
        <v>92</v>
      </c>
      <c r="E8" s="35">
        <v>63</v>
      </c>
      <c r="F8" s="39">
        <v>72</v>
      </c>
      <c r="G8" s="39">
        <v>75</v>
      </c>
      <c r="H8" s="39">
        <v>96</v>
      </c>
      <c r="I8" s="39">
        <v>66</v>
      </c>
      <c r="J8" s="36">
        <f>+MIN(Tabla16935[[#This Row],[DUATLÓN CRE AVILES]:[TRIATLÓN POR RELEVOS ROQUETAS]])</f>
        <v>63</v>
      </c>
      <c r="K8" s="37">
        <f>SUM(Tabla16935[[#This Row],[DUATLÓN CRE AVILES]:[TRIATLÓN POR RELEVOS ROQUETAS]])</f>
        <v>464</v>
      </c>
      <c r="L8" s="40">
        <f>+Tabla16935[[#This Row],[Total]]-Tabla16935[[#This Row],[MENOR]]</f>
        <v>401</v>
      </c>
    </row>
    <row r="9" spans="2:12" x14ac:dyDescent="0.3">
      <c r="B9" s="33">
        <v>3</v>
      </c>
      <c r="C9" s="34" t="s">
        <v>41</v>
      </c>
      <c r="D9" s="42">
        <v>100</v>
      </c>
      <c r="E9" s="35">
        <v>72</v>
      </c>
      <c r="F9" s="39">
        <v>63</v>
      </c>
      <c r="G9" s="39">
        <v>66</v>
      </c>
      <c r="H9" s="39">
        <v>84</v>
      </c>
      <c r="I9" s="39">
        <v>72</v>
      </c>
      <c r="J9" s="36">
        <f>+MIN(Tabla16935[[#This Row],[DUATLÓN CRE AVILES]:[TRIATLÓN POR RELEVOS ROQUETAS]])</f>
        <v>63</v>
      </c>
      <c r="K9" s="37">
        <f>SUM(Tabla16935[[#This Row],[DUATLÓN CRE AVILES]:[TRIATLÓN POR RELEVOS ROQUETAS]])</f>
        <v>457</v>
      </c>
      <c r="L9" s="40">
        <f>+Tabla16935[[#This Row],[Total]]-Tabla16935[[#This Row],[MENOR]]</f>
        <v>394</v>
      </c>
    </row>
    <row r="10" spans="2:12" x14ac:dyDescent="0.3">
      <c r="B10" s="25">
        <v>4</v>
      </c>
      <c r="C10" s="24" t="s">
        <v>43</v>
      </c>
      <c r="D10" s="8">
        <v>84</v>
      </c>
      <c r="E10" s="9">
        <v>69</v>
      </c>
      <c r="F10" s="9">
        <v>69</v>
      </c>
      <c r="G10" s="9">
        <v>69</v>
      </c>
      <c r="H10" s="9">
        <v>92</v>
      </c>
      <c r="I10" s="9">
        <v>69</v>
      </c>
      <c r="J10" s="19">
        <f>+MIN(Tabla16935[[#This Row],[DUATLÓN CRE AVILES]:[TRIATLÓN POR RELEVOS ROQUETAS]])</f>
        <v>69</v>
      </c>
      <c r="K10" s="11">
        <f>SUM(Tabla16935[[#This Row],[DUATLÓN CRE AVILES]:[TRIATLÓN POR RELEVOS ROQUETAS]])</f>
        <v>452</v>
      </c>
      <c r="L10" s="21">
        <f>+Tabla16935[[#This Row],[Total]]-Tabla16935[[#This Row],[MENOR]]</f>
        <v>383</v>
      </c>
    </row>
    <row r="11" spans="2:12" x14ac:dyDescent="0.3">
      <c r="B11" s="25">
        <v>5</v>
      </c>
      <c r="C11" s="24" t="s">
        <v>42</v>
      </c>
      <c r="D11" s="3">
        <v>88</v>
      </c>
      <c r="E11" s="9">
        <v>60</v>
      </c>
      <c r="F11" s="4">
        <v>66</v>
      </c>
      <c r="G11" s="4">
        <v>63</v>
      </c>
      <c r="H11" s="4">
        <v>88</v>
      </c>
      <c r="I11" s="4" t="s">
        <v>40</v>
      </c>
      <c r="J11" s="19">
        <f>+MIN(Tabla16935[[#This Row],[DUATLÓN CRE AVILES]:[TRIATLÓN POR RELEVOS ROQUETAS]])</f>
        <v>60</v>
      </c>
      <c r="K11" s="11">
        <f>SUM(Tabla16935[[#This Row],[DUATLÓN CRE AVILES]:[TRIATLÓN POR RELEVOS ROQUETAS]])</f>
        <v>365</v>
      </c>
      <c r="L11" s="21">
        <f>+Tabla16935[[#This Row],[Total]]-Tabla16935[[#This Row],[MENOR]]</f>
        <v>305</v>
      </c>
    </row>
    <row r="12" spans="2:12" x14ac:dyDescent="0.3">
      <c r="B12" s="25">
        <v>6</v>
      </c>
      <c r="C12" s="24"/>
      <c r="D12" s="3"/>
      <c r="E12" s="9"/>
      <c r="F12" s="4"/>
      <c r="G12" s="4"/>
      <c r="H12" s="4"/>
      <c r="I12" s="4"/>
      <c r="J12" s="19">
        <f>+MIN(Tabla16935[[#This Row],[DUATLÓN CRE AVILES]:[TRIATLÓN POR RELEVOS ROQUETAS]])</f>
        <v>0</v>
      </c>
      <c r="K12" s="11">
        <f>SUM(Tabla16935[[#This Row],[DUATLÓN CRE AVILES]:[TRIATLÓN POR RELEVOS ROQUETAS]])</f>
        <v>0</v>
      </c>
      <c r="L12" s="21">
        <f>+Tabla16935[[#This Row],[Total]]-Tabla16935[[#This Row],[MENOR]]</f>
        <v>0</v>
      </c>
    </row>
    <row r="13" spans="2:12" x14ac:dyDescent="0.3">
      <c r="B13" s="25">
        <v>7</v>
      </c>
      <c r="C13" s="29"/>
      <c r="D13" s="3"/>
      <c r="E13" s="9"/>
      <c r="F13" s="9"/>
      <c r="G13" s="9"/>
      <c r="H13" s="9"/>
      <c r="I13" s="9"/>
      <c r="J13" s="19">
        <f>+MIN(Tabla16935[[#This Row],[DUATLÓN CRE AVILES]:[TRIATLÓN POR RELEVOS ROQUETAS]])</f>
        <v>0</v>
      </c>
      <c r="K13" s="11">
        <f>SUM(Tabla16935[[#This Row],[DUATLÓN CRE AVILES]:[TRIATLÓN POR RELEVOS ROQUETAS]])</f>
        <v>0</v>
      </c>
      <c r="L13" s="21">
        <f>+Tabla16935[[#This Row],[Total]]-Tabla16935[[#This Row],[MENOR]]</f>
        <v>0</v>
      </c>
    </row>
    <row r="14" spans="2:12" x14ac:dyDescent="0.3">
      <c r="B14" s="25">
        <v>8</v>
      </c>
      <c r="C14" s="24"/>
      <c r="D14" s="3"/>
      <c r="E14" s="9"/>
      <c r="F14" s="4"/>
      <c r="G14" s="4"/>
      <c r="H14" s="4"/>
      <c r="I14" s="4"/>
      <c r="J14" s="19">
        <f>+MIN(Tabla16935[[#This Row],[DUATLÓN CRE AVILES]:[TRIATLÓN POR RELEVOS ROQUETAS]])</f>
        <v>0</v>
      </c>
      <c r="K14" s="11">
        <f>SUM(Tabla16935[[#This Row],[DUATLÓN CRE AVILES]:[TRIATLÓN POR RELEVOS ROQUETAS]])</f>
        <v>0</v>
      </c>
      <c r="L14" s="21">
        <f>+Tabla16935[[#This Row],[Total]]-Tabla16935[[#This Row],[MENOR]]</f>
        <v>0</v>
      </c>
    </row>
    <row r="15" spans="2:12" x14ac:dyDescent="0.3">
      <c r="B15" s="25">
        <v>9</v>
      </c>
      <c r="C15" s="24"/>
      <c r="D15" s="3"/>
      <c r="E15" s="9"/>
      <c r="F15" s="4"/>
      <c r="G15" s="4"/>
      <c r="H15" s="4"/>
      <c r="I15" s="4"/>
      <c r="J15" s="19">
        <f>+MIN(Tabla16935[[#This Row],[DUATLÓN CRE AVILES]:[TRIATLÓN POR RELEVOS ROQUETAS]])</f>
        <v>0</v>
      </c>
      <c r="K15" s="11">
        <f>SUM(Tabla16935[[#This Row],[DUATLÓN CRE AVILES]:[TRIATLÓN POR RELEVOS ROQUETAS]])</f>
        <v>0</v>
      </c>
      <c r="L15" s="21">
        <f>+Tabla16935[[#This Row],[Total]]-Tabla16935[[#This Row],[MENOR]]</f>
        <v>0</v>
      </c>
    </row>
    <row r="16" spans="2:12" x14ac:dyDescent="0.3">
      <c r="B16" s="25">
        <v>10</v>
      </c>
      <c r="C16" s="24"/>
      <c r="D16" s="3"/>
      <c r="E16" s="9"/>
      <c r="F16" s="9"/>
      <c r="G16" s="9"/>
      <c r="H16" s="9"/>
      <c r="I16" s="9"/>
      <c r="J16" s="19">
        <f>+MIN(Tabla16935[[#This Row],[DUATLÓN CRE AVILES]:[TRIATLÓN POR RELEVOS ROQUETAS]])</f>
        <v>0</v>
      </c>
      <c r="K16" s="11">
        <f>SUM(Tabla16935[[#This Row],[DUATLÓN CRE AVILES]:[TRIATLÓN POR RELEVOS ROQUETAS]])</f>
        <v>0</v>
      </c>
      <c r="L16" s="21">
        <f>+Tabla16935[[#This Row],[Total]]-Tabla16935[[#This Row],[MENOR]]</f>
        <v>0</v>
      </c>
    </row>
    <row r="17" spans="2:12" x14ac:dyDescent="0.3">
      <c r="B17" s="25">
        <v>11</v>
      </c>
      <c r="C17" s="24"/>
      <c r="D17" s="3"/>
      <c r="E17" s="9"/>
      <c r="F17" s="4"/>
      <c r="G17" s="4"/>
      <c r="H17" s="4"/>
      <c r="I17" s="4"/>
      <c r="J17" s="19">
        <f>+MIN(Tabla16935[[#This Row],[DUATLÓN CRE AVILES]:[TRIATLÓN POR RELEVOS ROQUETAS]])</f>
        <v>0</v>
      </c>
      <c r="K17" s="11">
        <f>SUM(Tabla16935[[#This Row],[DUATLÓN CRE AVILES]:[TRIATLÓN POR RELEVOS ROQUETAS]])</f>
        <v>0</v>
      </c>
      <c r="L17" s="21">
        <f>+Tabla16935[[#This Row],[Total]]-Tabla16935[[#This Row],[MENOR]]</f>
        <v>0</v>
      </c>
    </row>
    <row r="18" spans="2:12" x14ac:dyDescent="0.3">
      <c r="B18" s="25">
        <v>12</v>
      </c>
      <c r="C18" s="29"/>
      <c r="D18" s="3"/>
      <c r="E18" s="9"/>
      <c r="F18" s="4"/>
      <c r="G18" s="4"/>
      <c r="H18" s="4"/>
      <c r="I18" s="4"/>
      <c r="J18" s="19">
        <f>+MIN(Tabla16935[[#This Row],[DUATLÓN CRE AVILES]:[TRIATLÓN POR RELEVOS ROQUETAS]])</f>
        <v>0</v>
      </c>
      <c r="K18" s="11">
        <f>SUM(Tabla16935[[#This Row],[DUATLÓN CRE AVILES]:[TRIATLÓN POR RELEVOS ROQUETAS]])</f>
        <v>0</v>
      </c>
      <c r="L18" s="21">
        <f>+Tabla16935[[#This Row],[Total]]-Tabla16935[[#This Row],[MENOR]]</f>
        <v>0</v>
      </c>
    </row>
    <row r="19" spans="2:12" x14ac:dyDescent="0.3">
      <c r="B19" s="25">
        <v>13</v>
      </c>
      <c r="C19" s="29"/>
      <c r="D19" s="3"/>
      <c r="E19" s="9"/>
      <c r="F19" s="9"/>
      <c r="G19" s="9"/>
      <c r="H19" s="9"/>
      <c r="I19" s="9"/>
      <c r="J19" s="19">
        <f>+MIN(Tabla16935[[#This Row],[DUATLÓN CRE AVILES]:[TRIATLÓN POR RELEVOS ROQUETAS]])</f>
        <v>0</v>
      </c>
      <c r="K19" s="11">
        <f>SUM(Tabla16935[[#This Row],[DUATLÓN CRE AVILES]:[TRIATLÓN POR RELEVOS ROQUETAS]])</f>
        <v>0</v>
      </c>
      <c r="L19" s="21">
        <f>+Tabla16935[[#This Row],[Total]]-Tabla16935[[#This Row],[MENOR]]</f>
        <v>0</v>
      </c>
    </row>
    <row r="20" spans="2:12" x14ac:dyDescent="0.3">
      <c r="B20" s="25">
        <v>14</v>
      </c>
      <c r="C20" s="29"/>
      <c r="D20" s="3"/>
      <c r="E20" s="9"/>
      <c r="F20" s="4"/>
      <c r="G20" s="4"/>
      <c r="H20" s="4"/>
      <c r="I20" s="4"/>
      <c r="J20" s="19">
        <f>+MIN(Tabla16935[[#This Row],[DUATLÓN CRE AVILES]:[TRIATLÓN POR RELEVOS ROQUETAS]])</f>
        <v>0</v>
      </c>
      <c r="K20" s="11">
        <f>SUM(Tabla16935[[#This Row],[DUATLÓN CRE AVILES]:[TRIATLÓN POR RELEVOS ROQUETAS]])</f>
        <v>0</v>
      </c>
      <c r="L20" s="21">
        <f>+Tabla16935[[#This Row],[Total]]-Tabla16935[[#This Row],[MENOR]]</f>
        <v>0</v>
      </c>
    </row>
    <row r="21" spans="2:12" x14ac:dyDescent="0.3">
      <c r="B21" s="25">
        <v>15</v>
      </c>
      <c r="C21" s="29"/>
      <c r="D21" s="3"/>
      <c r="E21" s="9"/>
      <c r="F21" s="4"/>
      <c r="G21" s="4"/>
      <c r="H21" s="4"/>
      <c r="I21" s="4"/>
      <c r="J21" s="19">
        <f>+MIN(Tabla16935[[#This Row],[DUATLÓN CRE AVILES]:[TRIATLÓN POR RELEVOS ROQUETAS]])</f>
        <v>0</v>
      </c>
      <c r="K21" s="11">
        <f>SUM(Tabla16935[[#This Row],[DUATLÓN CRE AVILES]:[TRIATLÓN POR RELEVOS ROQUETAS]])</f>
        <v>0</v>
      </c>
      <c r="L21" s="22">
        <f>+Tabla16935[[#This Row],[Total]]-Tabla16935[[#This Row],[MENOR]]</f>
        <v>0</v>
      </c>
    </row>
    <row r="22" spans="2:12" x14ac:dyDescent="0.3">
      <c r="B22" s="25">
        <v>16</v>
      </c>
      <c r="C22" s="24"/>
      <c r="D22" s="26"/>
      <c r="E22" s="9"/>
      <c r="F22" s="4"/>
      <c r="G22" s="4"/>
      <c r="H22" s="4"/>
      <c r="I22" s="4"/>
      <c r="J22" s="19">
        <f>+MIN(Tabla16935[[#This Row],[DUATLÓN CRE AVILES]:[TRIATLÓN POR RELEVOS ROQUETAS]])</f>
        <v>0</v>
      </c>
      <c r="K22" s="11">
        <f>SUM(Tabla16935[[#This Row],[DUATLÓN CRE AVILES]:[TRIATLÓN POR RELEVOS ROQUETAS]])</f>
        <v>0</v>
      </c>
      <c r="L22" s="22">
        <f>+Tabla16935[[#This Row],[Total]]-Tabla16935[[#This Row],[MENOR]]</f>
        <v>0</v>
      </c>
    </row>
    <row r="23" spans="2:12" x14ac:dyDescent="0.3">
      <c r="B23" s="25">
        <v>17</v>
      </c>
      <c r="C23" s="24"/>
      <c r="D23" s="26"/>
      <c r="E23" s="9"/>
      <c r="F23" s="4"/>
      <c r="G23" s="4"/>
      <c r="H23" s="4"/>
      <c r="I23" s="4"/>
      <c r="J23" s="19">
        <f>+MIN(Tabla16935[[#This Row],[DUATLÓN CRE AVILES]:[TRIATLÓN POR RELEVOS ROQUETAS]])</f>
        <v>0</v>
      </c>
      <c r="K23" s="11">
        <f>SUM(Tabla16935[[#This Row],[DUATLÓN CRE AVILES]:[TRIATLÓN POR RELEVOS ROQUETAS]])</f>
        <v>0</v>
      </c>
      <c r="L23" s="22">
        <f>+Tabla16935[[#This Row],[Total]]-Tabla16935[[#This Row],[MENOR]]</f>
        <v>0</v>
      </c>
    </row>
    <row r="24" spans="2:12" x14ac:dyDescent="0.3">
      <c r="B24" s="25">
        <v>18</v>
      </c>
      <c r="C24" s="24"/>
      <c r="D24" s="26"/>
      <c r="E24" s="9"/>
      <c r="F24" s="4"/>
      <c r="G24" s="4"/>
      <c r="H24" s="4"/>
      <c r="I24" s="4"/>
      <c r="J24" s="19">
        <f>+MIN(Tabla16935[[#This Row],[DUATLÓN CRE AVILES]:[TRIATLÓN POR RELEVOS ROQUETAS]])</f>
        <v>0</v>
      </c>
      <c r="K24" s="11">
        <f>SUM(Tabla16935[[#This Row],[DUATLÓN CRE AVILES]:[TRIATLÓN POR RELEVOS ROQUETAS]])</f>
        <v>0</v>
      </c>
      <c r="L24" s="22">
        <f>+Tabla16935[[#This Row],[Total]]-Tabla16935[[#This Row],[MENOR]]</f>
        <v>0</v>
      </c>
    </row>
    <row r="25" spans="2:12" x14ac:dyDescent="0.3">
      <c r="B25" s="25">
        <v>19</v>
      </c>
      <c r="C25" s="24"/>
      <c r="D25" s="26"/>
      <c r="E25" s="9"/>
      <c r="F25" s="4"/>
      <c r="G25" s="4"/>
      <c r="H25" s="4"/>
      <c r="I25" s="4"/>
      <c r="J25" s="19">
        <f>+MIN(Tabla16935[[#This Row],[DUATLÓN CRE AVILES]:[TRIATLÓN POR RELEVOS ROQUETAS]])</f>
        <v>0</v>
      </c>
      <c r="K25" s="11">
        <f>SUM(Tabla16935[[#This Row],[DUATLÓN CRE AVILES]:[TRIATLÓN POR RELEVOS ROQUETAS]])</f>
        <v>0</v>
      </c>
      <c r="L25" s="22">
        <f>+Tabla16935[[#This Row],[Total]]-Tabla16935[[#This Row],[MENOR]]</f>
        <v>0</v>
      </c>
    </row>
    <row r="26" spans="2:12" x14ac:dyDescent="0.3">
      <c r="B26" s="25">
        <v>20</v>
      </c>
      <c r="C26" s="24"/>
      <c r="D26" s="26"/>
      <c r="E26" s="9"/>
      <c r="F26" s="4"/>
      <c r="G26" s="4"/>
      <c r="H26" s="4"/>
      <c r="I26" s="4"/>
      <c r="J26" s="19">
        <f>+MIN(Tabla16935[[#This Row],[DUATLÓN CRE AVILES]:[TRIATLÓN POR RELEVOS ROQUETAS]])</f>
        <v>0</v>
      </c>
      <c r="K26" s="11">
        <f>SUM(Tabla16935[[#This Row],[DUATLÓN CRE AVILES]:[TRIATLÓN POR RELEVOS ROQUETAS]])</f>
        <v>0</v>
      </c>
      <c r="L26" s="22">
        <f>+Tabla16935[[#This Row],[Total]]-Tabla16935[[#This Row],[MENOR]]</f>
        <v>0</v>
      </c>
    </row>
    <row r="27" spans="2:12" x14ac:dyDescent="0.3">
      <c r="B27" s="25">
        <v>21</v>
      </c>
      <c r="C27" s="24"/>
      <c r="D27" s="26"/>
      <c r="E27" s="9"/>
      <c r="F27" s="4"/>
      <c r="G27" s="4"/>
      <c r="H27" s="4"/>
      <c r="I27" s="4"/>
      <c r="J27" s="19">
        <f>+MIN(Tabla16935[[#This Row],[DUATLÓN CRE AVILES]:[TRIATLÓN POR RELEVOS ROQUETAS]])</f>
        <v>0</v>
      </c>
      <c r="K27" s="11">
        <f>SUM(Tabla16935[[#This Row],[DUATLÓN CRE AVILES]:[TRIATLÓN POR RELEVOS ROQUETAS]])</f>
        <v>0</v>
      </c>
      <c r="L27" s="22">
        <f>+Tabla16935[[#This Row],[Total]]-Tabla16935[[#This Row],[MENOR]]</f>
        <v>0</v>
      </c>
    </row>
    <row r="28" spans="2:12" x14ac:dyDescent="0.3">
      <c r="B28" s="25">
        <v>22</v>
      </c>
      <c r="C28" s="30"/>
      <c r="D28" s="26"/>
      <c r="E28" s="9"/>
      <c r="F28" s="4"/>
      <c r="G28" s="4"/>
      <c r="H28" s="4"/>
      <c r="I28" s="4"/>
      <c r="J28" s="19">
        <f>+MIN(Tabla16935[[#This Row],[DUATLÓN CRE AVILES]:[TRIATLÓN POR RELEVOS ROQUETAS]])</f>
        <v>0</v>
      </c>
      <c r="K28" s="11">
        <f>SUM(Tabla16935[[#This Row],[DUATLÓN CRE AVILES]:[TRIATLÓN POR RELEVOS ROQUETAS]])</f>
        <v>0</v>
      </c>
      <c r="L28" s="22">
        <f>+Tabla16935[[#This Row],[Total]]-Tabla16935[[#This Row],[MENOR]]</f>
        <v>0</v>
      </c>
    </row>
    <row r="29" spans="2:12" x14ac:dyDescent="0.3">
      <c r="B29" s="25">
        <v>23</v>
      </c>
      <c r="C29" s="30"/>
      <c r="D29" s="26"/>
      <c r="E29" s="9"/>
      <c r="F29" s="4"/>
      <c r="G29" s="4"/>
      <c r="H29" s="4"/>
      <c r="I29" s="4"/>
      <c r="J29" s="19">
        <f>+MIN(Tabla16935[[#This Row],[DUATLÓN CRE AVILES]:[TRIATLÓN POR RELEVOS ROQUETAS]])</f>
        <v>0</v>
      </c>
      <c r="K29" s="11">
        <f>SUM(Tabla16935[[#This Row],[DUATLÓN CRE AVILES]:[TRIATLÓN POR RELEVOS ROQUETAS]])</f>
        <v>0</v>
      </c>
      <c r="L29" s="22">
        <f>+Tabla16935[[#This Row],[Total]]-Tabla16935[[#This Row],[MENOR]]</f>
        <v>0</v>
      </c>
    </row>
    <row r="30" spans="2:12" x14ac:dyDescent="0.3">
      <c r="B30" s="25">
        <v>24</v>
      </c>
      <c r="C30" s="30"/>
      <c r="D30" s="26"/>
      <c r="E30" s="9"/>
      <c r="F30" s="4"/>
      <c r="G30" s="4"/>
      <c r="H30" s="4"/>
      <c r="I30" s="4"/>
      <c r="J30" s="19">
        <f>+MIN(Tabla16935[[#This Row],[DUATLÓN CRE AVILES]:[TRIATLÓN POR RELEVOS ROQUETAS]])</f>
        <v>0</v>
      </c>
      <c r="K30" s="11">
        <f>SUM(Tabla16935[[#This Row],[DUATLÓN CRE AVILES]:[TRIATLÓN POR RELEVOS ROQUETAS]])</f>
        <v>0</v>
      </c>
      <c r="L30" s="22">
        <f>+Tabla16935[[#This Row],[Total]]-Tabla16935[[#This Row],[MENOR]]</f>
        <v>0</v>
      </c>
    </row>
    <row r="31" spans="2:12" x14ac:dyDescent="0.3">
      <c r="B31" s="25">
        <v>25</v>
      </c>
      <c r="C31" s="30"/>
      <c r="D31" s="27"/>
      <c r="E31" s="9"/>
      <c r="F31" s="28"/>
      <c r="G31" s="28"/>
      <c r="H31" s="28"/>
      <c r="I31" s="28"/>
      <c r="J31" s="19">
        <f>+MIN(Tabla16935[[#This Row],[DUATLÓN CRE AVILES]:[TRIATLÓN POR RELEVOS ROQUETAS]])</f>
        <v>0</v>
      </c>
      <c r="K31" s="11">
        <f>SUM(Tabla16935[[#This Row],[DUATLÓN CRE AVILES]:[TRIATLÓN POR RELEVOS ROQUETAS]])</f>
        <v>0</v>
      </c>
      <c r="L31" s="22">
        <f>+Tabla16935[[#This Row],[Total]]-Tabla16935[[#This Row],[MENOR]]</f>
        <v>0</v>
      </c>
    </row>
  </sheetData>
  <mergeCells count="2">
    <mergeCell ref="D3:E3"/>
    <mergeCell ref="C5:K5"/>
  </mergeCells>
  <pageMargins left="0.7" right="0.7" top="0.75" bottom="0.75" header="0.3" footer="0.3"/>
  <pageSetup paperSize="9" orientation="portrait" horizontalDpi="4294967293" verticalDpi="4294967293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CAC589F9719154083BA6B45168F0AA8" ma:contentTypeVersion="13" ma:contentTypeDescription="Crear nuevo documento." ma:contentTypeScope="" ma:versionID="9f419fc4a743685ea562bf9413eb7b74">
  <xsd:schema xmlns:xsd="http://www.w3.org/2001/XMLSchema" xmlns:xs="http://www.w3.org/2001/XMLSchema" xmlns:p="http://schemas.microsoft.com/office/2006/metadata/properties" xmlns:ns3="23cdec36-78bb-4951-803b-d45dff8a7c0b" xmlns:ns4="959defe6-c77b-4aa9-bc09-7b17542295b5" targetNamespace="http://schemas.microsoft.com/office/2006/metadata/properties" ma:root="true" ma:fieldsID="fc4bafd7ae9e8e79ba347c6e989afa56" ns3:_="" ns4:_="">
    <xsd:import namespace="23cdec36-78bb-4951-803b-d45dff8a7c0b"/>
    <xsd:import namespace="959defe6-c77b-4aa9-bc09-7b17542295b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cdec36-78bb-4951-803b-d45dff8a7c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59defe6-c77b-4aa9-bc09-7b17542295b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A33A57B-A329-45DA-A641-B799BADB8189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602187-812F-47A7-B205-EBD0DCCF40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cdec36-78bb-4951-803b-d45dff8a7c0b"/>
    <ds:schemaRef ds:uri="959defe6-c77b-4aa9-bc09-7b17542295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8335435-41FE-4575-A0E8-98AC97A2524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1ªF 2023</vt:lpstr>
      <vt:lpstr>2ªF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 Garcia</dc:creator>
  <cp:lastModifiedBy>Javier Rodriguez | FETRI</cp:lastModifiedBy>
  <cp:lastPrinted>2021-04-27T08:34:04Z</cp:lastPrinted>
  <dcterms:created xsi:type="dcterms:W3CDTF">2020-01-28T08:31:24Z</dcterms:created>
  <dcterms:modified xsi:type="dcterms:W3CDTF">2023-09-16T11:47:26Z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0x0101009CAC589F9719154083BA6B45168F0AA8</vt:lpwstr>
  </property>
</Properties>
</file>