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c6022484-my.sharepoint.com/personal/jorge_garcia_triatlon_org/Documents/2023/Liga Nacional Talento de Clubes de Triatlón/PARA ENVIAR A KIKA/"/>
    </mc:Choice>
  </mc:AlternateContent>
  <xr:revisionPtr revIDLastSave="17" documentId="13_ncr:1_{1ED85A61-AABA-4831-B2CD-54E2889A12AF}" xr6:coauthVersionLast="47" xr6:coauthVersionMax="47" xr10:uidLastSave="{1391F8F2-1503-4B27-833E-78BA76C2EC63}"/>
  <bookViews>
    <workbookView xWindow="-108" yWindow="-108" windowWidth="23256" windowHeight="12456" activeTab="1" xr2:uid="{D6B9F79B-32EC-4DC1-906A-6010276B8130}"/>
  </bookViews>
  <sheets>
    <sheet name="1ªM 2023" sheetId="11" r:id="rId1"/>
    <sheet name="2ªM 2023" sheetId="12" r:id="rId2"/>
  </sheets>
  <externalReferences>
    <externalReference r:id="rId3"/>
    <externalReference r:id="rId4"/>
    <externalReference r:id="rId5"/>
    <externalReference r:id="rId6"/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7" i="12" l="1"/>
  <c r="K10" i="12"/>
  <c r="J13" i="12"/>
  <c r="K16" i="12"/>
  <c r="K17" i="12"/>
  <c r="J22" i="12"/>
  <c r="J24" i="12"/>
  <c r="J25" i="12"/>
  <c r="K30" i="12"/>
  <c r="K31" i="12"/>
  <c r="J7" i="11"/>
  <c r="K14" i="11"/>
  <c r="K10" i="11"/>
  <c r="J16" i="11"/>
  <c r="J19" i="11"/>
  <c r="J24" i="11"/>
  <c r="K21" i="11"/>
  <c r="K30" i="11"/>
  <c r="J29" i="11"/>
  <c r="J31" i="11"/>
  <c r="J28" i="11"/>
  <c r="K14" i="12"/>
  <c r="K21" i="12"/>
  <c r="K23" i="12"/>
  <c r="K29" i="12"/>
  <c r="J9" i="12"/>
  <c r="K8" i="12"/>
  <c r="K12" i="12"/>
  <c r="K9" i="11"/>
  <c r="K23" i="11"/>
  <c r="J11" i="11"/>
  <c r="J15" i="11"/>
  <c r="K26" i="11"/>
  <c r="J13" i="11"/>
  <c r="J8" i="11"/>
  <c r="K22" i="11"/>
  <c r="J18" i="11"/>
  <c r="J20" i="11"/>
  <c r="J25" i="11"/>
  <c r="J27" i="11"/>
  <c r="K28" i="12"/>
  <c r="J28" i="12"/>
  <c r="K27" i="12"/>
  <c r="J27" i="12"/>
  <c r="K26" i="12"/>
  <c r="J26" i="12"/>
  <c r="K20" i="12"/>
  <c r="J20" i="12"/>
  <c r="K19" i="12"/>
  <c r="J19" i="12"/>
  <c r="K18" i="12"/>
  <c r="J18" i="12"/>
  <c r="K11" i="12"/>
  <c r="J11" i="12"/>
  <c r="K15" i="12"/>
  <c r="J15" i="12"/>
  <c r="K7" i="11"/>
  <c r="K12" i="11"/>
  <c r="J12" i="11"/>
  <c r="K17" i="11"/>
  <c r="J17" i="11"/>
  <c r="J16" i="12" l="1"/>
  <c r="L16" i="12" s="1"/>
  <c r="K24" i="12"/>
  <c r="L24" i="12" s="1"/>
  <c r="J10" i="11"/>
  <c r="L10" i="11" s="1"/>
  <c r="K16" i="11"/>
  <c r="L16" i="11" s="1"/>
  <c r="K19" i="11"/>
  <c r="L19" i="11" s="1"/>
  <c r="K24" i="11"/>
  <c r="L24" i="11" s="1"/>
  <c r="J17" i="12"/>
  <c r="L17" i="12" s="1"/>
  <c r="K25" i="12"/>
  <c r="L25" i="12" s="1"/>
  <c r="K22" i="12"/>
  <c r="L22" i="12" s="1"/>
  <c r="K13" i="12"/>
  <c r="L13" i="12" s="1"/>
  <c r="K9" i="12"/>
  <c r="L9" i="12" s="1"/>
  <c r="J29" i="12"/>
  <c r="L29" i="12" s="1"/>
  <c r="J21" i="12"/>
  <c r="L21" i="12" s="1"/>
  <c r="J30" i="12"/>
  <c r="L30" i="12" s="1"/>
  <c r="K28" i="11"/>
  <c r="L28" i="11" s="1"/>
  <c r="J14" i="12"/>
  <c r="L14" i="12" s="1"/>
  <c r="J12" i="12"/>
  <c r="L12" i="12" s="1"/>
  <c r="J23" i="11"/>
  <c r="L23" i="11" s="1"/>
  <c r="K13" i="11"/>
  <c r="L13" i="11" s="1"/>
  <c r="K25" i="11"/>
  <c r="L25" i="11" s="1"/>
  <c r="J9" i="11"/>
  <c r="L9" i="11" s="1"/>
  <c r="J30" i="11"/>
  <c r="L30" i="11" s="1"/>
  <c r="J7" i="12"/>
  <c r="L7" i="12" s="1"/>
  <c r="J23" i="12"/>
  <c r="L23" i="12" s="1"/>
  <c r="J8" i="12"/>
  <c r="L8" i="12" s="1"/>
  <c r="J10" i="12"/>
  <c r="L10" i="12" s="1"/>
  <c r="J31" i="12"/>
  <c r="L31" i="12" s="1"/>
  <c r="K20" i="11"/>
  <c r="L20" i="11" s="1"/>
  <c r="K8" i="11"/>
  <c r="L8" i="11" s="1"/>
  <c r="J14" i="11"/>
  <c r="L14" i="11" s="1"/>
  <c r="K11" i="11"/>
  <c r="L11" i="11" s="1"/>
  <c r="K15" i="11"/>
  <c r="L15" i="11" s="1"/>
  <c r="J22" i="11"/>
  <c r="L22" i="11" s="1"/>
  <c r="J21" i="11"/>
  <c r="L21" i="11" s="1"/>
  <c r="J26" i="11"/>
  <c r="L26" i="11" s="1"/>
  <c r="K18" i="11"/>
  <c r="L18" i="11" s="1"/>
  <c r="K31" i="11"/>
  <c r="L31" i="11" s="1"/>
  <c r="K27" i="11"/>
  <c r="L27" i="11" s="1"/>
  <c r="K29" i="11"/>
  <c r="L29" i="11" s="1"/>
  <c r="L26" i="12"/>
  <c r="L27" i="12"/>
  <c r="L28" i="12"/>
  <c r="L15" i="12"/>
  <c r="L19" i="12"/>
  <c r="L18" i="12"/>
  <c r="L20" i="12"/>
  <c r="L11" i="12"/>
  <c r="L17" i="11"/>
  <c r="L12" i="11"/>
  <c r="L7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Competiciones</author>
  </authors>
  <commentList>
    <comment ref="D13" authorId="0" shapeId="0" xr:uid="{D182D20B-5D34-46AA-B308-5B95257A1E6D}">
      <text>
        <r>
          <rPr>
            <b/>
            <sz val="9"/>
            <color indexed="81"/>
            <rFont val="Tahoma"/>
            <charset val="1"/>
          </rPr>
          <t>Competiciones:</t>
        </r>
        <r>
          <rPr>
            <sz val="9"/>
            <color indexed="81"/>
            <rFont val="Tahoma"/>
            <charset val="1"/>
          </rPr>
          <t xml:space="preserve">
DSQ</t>
        </r>
      </text>
    </comment>
    <comment ref="D15" authorId="0" shapeId="0" xr:uid="{4329329B-7FD6-4B72-A0AE-CB86DE8924C2}">
      <text>
        <r>
          <rPr>
            <b/>
            <sz val="9"/>
            <color indexed="81"/>
            <rFont val="Tahoma"/>
            <charset val="1"/>
          </rPr>
          <t>Competiciones:</t>
        </r>
        <r>
          <rPr>
            <sz val="9"/>
            <color indexed="81"/>
            <rFont val="Tahoma"/>
            <charset val="1"/>
          </rPr>
          <t xml:space="preserve">
NP</t>
        </r>
      </text>
    </comment>
    <comment ref="E15" authorId="0" shapeId="0" xr:uid="{48D89080-F3DE-4677-BFA0-1654CA15FED0}">
      <text>
        <r>
          <rPr>
            <b/>
            <sz val="9"/>
            <color indexed="81"/>
            <rFont val="Tahoma"/>
            <charset val="1"/>
          </rPr>
          <t>Competiciones:</t>
        </r>
        <r>
          <rPr>
            <sz val="9"/>
            <color indexed="81"/>
            <rFont val="Tahoma"/>
            <charset val="1"/>
          </rPr>
          <t xml:space="preserve">
NP</t>
        </r>
      </text>
    </comment>
    <comment ref="H15" authorId="0" shapeId="0" xr:uid="{EE2F9977-49AB-4B32-86BF-28374C87FC9A}">
      <text>
        <r>
          <rPr>
            <b/>
            <sz val="9"/>
            <color indexed="81"/>
            <rFont val="Tahoma"/>
            <charset val="1"/>
          </rPr>
          <t>Competiciones:</t>
        </r>
        <r>
          <rPr>
            <sz val="9"/>
            <color indexed="81"/>
            <rFont val="Tahoma"/>
            <charset val="1"/>
          </rPr>
          <t xml:space="preserve">
NP</t>
        </r>
      </text>
    </comment>
  </commentList>
</comments>
</file>

<file path=xl/sharedStrings.xml><?xml version="1.0" encoding="utf-8"?>
<sst xmlns="http://schemas.openxmlformats.org/spreadsheetml/2006/main" count="68" uniqueCount="51">
  <si>
    <t>Total</t>
  </si>
  <si>
    <t>Pos</t>
  </si>
  <si>
    <t>1ª DIVISIÓN MASC.</t>
  </si>
  <si>
    <t>2ª DIVISIÓN MASC.</t>
  </si>
  <si>
    <t>Segunda División Masculina</t>
  </si>
  <si>
    <t>Primera División Masculina</t>
  </si>
  <si>
    <t>CLUB TRIATLONCIEM</t>
  </si>
  <si>
    <t>CLUB TRIATLON 401</t>
  </si>
  <si>
    <t>CLUB DE TRIATLÓN DIABLILLOS DE RIVAS</t>
  </si>
  <si>
    <t>CIDADE DE LUGO FLUVIAL</t>
  </si>
  <si>
    <t>SALTOKI TRIKIDEAK</t>
  </si>
  <si>
    <t>TRI INFINITY MÓSTOLES</t>
  </si>
  <si>
    <t>ADSEVILLA</t>
  </si>
  <si>
    <t>CLUB TRIATLON LAS ROZAS</t>
  </si>
  <si>
    <t>C.E.A. BETERA</t>
  </si>
  <si>
    <t>MONTILLA-CORDOBA TRIATLON</t>
  </si>
  <si>
    <t>A.D. NAUTICO DE NARON</t>
  </si>
  <si>
    <t>STADIUM CASABLANCA MAPEI</t>
  </si>
  <si>
    <t>EQTR - RODACAL BEYEM</t>
  </si>
  <si>
    <t>CLUB TRIATLON TRITONES RIOJA</t>
  </si>
  <si>
    <t>A.D. FOGAR</t>
  </si>
  <si>
    <t>CLUB TRIATLON COMPOSTELA</t>
  </si>
  <si>
    <t>TRIATLON INFORHOUSE SANTIAGO</t>
  </si>
  <si>
    <t>PRAT TRIATLO 1994</t>
  </si>
  <si>
    <t>TRIPUÇOL</t>
  </si>
  <si>
    <t>CAPEX</t>
  </si>
  <si>
    <t>menor</t>
  </si>
  <si>
    <t>PUNTOS NETOS</t>
  </si>
  <si>
    <t>MENOR</t>
  </si>
  <si>
    <t>LIGA NACIONAL DE CLUBES DE TRIATLON DE TALENTOS 2023</t>
  </si>
  <si>
    <t>CLUB NATACIO BARCELONA</t>
  </si>
  <si>
    <t>CLUB ATLETICO MELILLA</t>
  </si>
  <si>
    <t>CAPA CC LOS ALCORES</t>
  </si>
  <si>
    <t>TRIATLON DON BENITO</t>
  </si>
  <si>
    <t>NP</t>
  </si>
  <si>
    <t>CLUB TRIATLÓN ALBACETE INGETEAM</t>
  </si>
  <si>
    <t>E-TRIATLÓN VALLADOLID</t>
  </si>
  <si>
    <t>FLOR DE DIABLILLOS</t>
  </si>
  <si>
    <t>C. NATACION CEDEIRA MUEBLES GARCIA</t>
  </si>
  <si>
    <t>C.D. TRIATLÓN LAGUNA DE DUERO</t>
  </si>
  <si>
    <t>LA 208 TRIATLON CLUB</t>
  </si>
  <si>
    <t>TRITRAIN4YOU MÁLAGA</t>
  </si>
  <si>
    <t>TRIATLÓ ONTINYENT</t>
  </si>
  <si>
    <t>CD TRIATLÓN LACERTA</t>
  </si>
  <si>
    <t>DUATLÓN CRE AVILES</t>
  </si>
  <si>
    <t>DUATLÓN RELEVOS AVILES</t>
  </si>
  <si>
    <t>DUATLÓN RELEVOS MIXTOS ALCOBENDAS</t>
  </si>
  <si>
    <t>TRIATLÓN CRE ROQUETAS</t>
  </si>
  <si>
    <t>TRIATLÓN POR RELEVOS ROQUETAS</t>
  </si>
  <si>
    <t>C.T.  MURCIA UNIDATA</t>
  </si>
  <si>
    <t>TRIATLÓN RELEVOS MIXTOS AGUILAS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</si>
</sst>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Roboto"/>
    </font>
    <font>
      <sz val="10"/>
      <color theme="0"/>
      <name val="Roboto"/>
    </font>
    <font>
      <sz val="10"/>
      <color theme="1"/>
      <name val="Roboto"/>
    </font>
    <font>
      <b/>
      <sz val="12"/>
      <color rgb="FFD0122D"/>
      <name val="Roboto"/>
    </font>
    <font>
      <b/>
      <sz val="18"/>
      <color theme="0" tint="-0.14999847407452621"/>
      <name val="Roboto"/>
    </font>
    <font>
      <sz val="10"/>
      <color rgb="FFD0122D"/>
      <name val="Roboto"/>
    </font>
    <font>
      <b/>
      <sz val="14"/>
      <color theme="0" tint="-0.14999847407452621"/>
      <name val="Roboto"/>
    </font>
    <font>
      <sz val="10"/>
      <name val="Arial"/>
      <family val="2"/>
    </font>
    <font>
      <sz val="10"/>
      <name val="Arial"/>
      <family val="2"/>
    </font>
    <font>
      <sz val="10"/>
      <color rgb="FF00FF00"/>
      <name val="Roboto"/>
    </font>
    <font>
      <sz val="10"/>
      <color rgb="FF000000"/>
      <name val="Roboto"/>
    </font>
    <font>
      <sz val="11"/>
      <color rgb="FFFF0000"/>
      <name val="Calibri"/>
      <family val="2"/>
      <scheme val="minor"/>
    </font>
    <font>
      <sz val="10"/>
      <name val="Roboto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D0122D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rgb="FFD0122D"/>
      </left>
      <right style="thin">
        <color rgb="FFD0122D"/>
      </right>
      <top style="thin">
        <color rgb="FFD0122D"/>
      </top>
      <bottom style="thin">
        <color rgb="FFD0122D"/>
      </bottom>
      <diagonal/>
    </border>
    <border>
      <left/>
      <right style="thin">
        <color rgb="FFD0122D"/>
      </right>
      <top/>
      <bottom style="thin">
        <color rgb="FFD0122D"/>
      </bottom>
      <diagonal/>
    </border>
    <border>
      <left style="thin">
        <color rgb="FFD0122D"/>
      </left>
      <right style="thin">
        <color rgb="FFD0122D"/>
      </right>
      <top/>
      <bottom style="thin">
        <color rgb="FFD0122D"/>
      </bottom>
      <diagonal/>
    </border>
    <border>
      <left style="thin">
        <color rgb="FFD0122D"/>
      </left>
      <right/>
      <top/>
      <bottom style="thin">
        <color rgb="FFD0122D"/>
      </bottom>
      <diagonal/>
    </border>
    <border>
      <left/>
      <right style="thin">
        <color rgb="FFD0122D"/>
      </right>
      <top style="thin">
        <color rgb="FFD0122D"/>
      </top>
      <bottom style="thin">
        <color rgb="FFD0122D"/>
      </bottom>
      <diagonal/>
    </border>
    <border>
      <left style="thin">
        <color rgb="FFD0122D"/>
      </left>
      <right style="thin">
        <color rgb="FFD0122D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rgb="FFD0122D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D0122D"/>
      </right>
      <top/>
      <bottom style="thin">
        <color theme="0"/>
      </bottom>
      <diagonal/>
    </border>
    <border>
      <left style="thin">
        <color rgb="FFD0122D"/>
      </left>
      <right style="thin">
        <color rgb="FFD0122D"/>
      </right>
      <top/>
      <bottom style="thin">
        <color theme="0"/>
      </bottom>
      <diagonal/>
    </border>
    <border>
      <left style="thin">
        <color rgb="FFD0122D"/>
      </left>
      <right style="thin">
        <color theme="0"/>
      </right>
      <top/>
      <bottom style="thin">
        <color theme="0"/>
      </bottom>
      <diagonal/>
    </border>
    <border>
      <left style="thin">
        <color rgb="FFD0122D"/>
      </left>
      <right style="thin">
        <color rgb="FFD0122D"/>
      </right>
      <top/>
      <bottom/>
      <diagonal/>
    </border>
    <border>
      <left style="thin">
        <color rgb="FFD0122D"/>
      </left>
      <right/>
      <top/>
      <bottom style="thin">
        <color theme="0"/>
      </bottom>
      <diagonal/>
    </border>
    <border>
      <left/>
      <right/>
      <top/>
      <bottom style="thin">
        <color rgb="FFFFFFFF"/>
      </bottom>
      <diagonal/>
    </border>
    <border>
      <left style="thin">
        <color rgb="FFD0122D"/>
      </left>
      <right style="thin">
        <color rgb="FFD0122D"/>
      </right>
      <top style="thin">
        <color rgb="FFD0122D"/>
      </top>
      <bottom/>
      <diagonal/>
    </border>
    <border>
      <left style="thin">
        <color rgb="FFD0122D"/>
      </left>
      <right style="thin">
        <color theme="0"/>
      </right>
      <top/>
      <bottom/>
      <diagonal/>
    </border>
    <border>
      <left style="thin">
        <color rgb="FFD0122D"/>
      </left>
      <right/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1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5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left"/>
    </xf>
    <xf numFmtId="0" fontId="13" fillId="0" borderId="0" xfId="0" applyFont="1"/>
    <xf numFmtId="0" fontId="7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0" fontId="4" fillId="3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</cellXfs>
  <cellStyles count="3">
    <cellStyle name="Normal" xfId="0" builtinId="0"/>
    <cellStyle name="Normal 2" xfId="1" xr:uid="{75AB5CAF-1B20-475D-9CAF-B15CEB5C6671}"/>
    <cellStyle name="Normal 3" xfId="2" xr:uid="{00B0DFE2-26FB-435B-B58F-612011313CED}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Roboto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/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/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/>
        <bottom style="thin">
          <color rgb="FFD0122D"/>
        </bottom>
      </border>
    </dxf>
    <dxf>
      <border>
        <top style="thin">
          <color rgb="FFD0122D"/>
        </top>
      </border>
    </dxf>
    <dxf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Roboto"/>
        <scheme val="none"/>
      </font>
      <fill>
        <patternFill patternType="none">
          <fgColor rgb="FF000000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D0122D"/>
        </right>
        <top/>
        <bottom style="thin">
          <color rgb="FFD0122D"/>
        </bottom>
      </border>
    </dxf>
    <dxf>
      <border>
        <top style="thin">
          <color rgb="FFD0122D"/>
        </top>
      </border>
    </dxf>
    <dxf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Roboto"/>
        <scheme val="none"/>
      </font>
      <fill>
        <patternFill patternType="none">
          <fgColor rgb="FF000000"/>
          <bgColor auto="1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FF00"/>
      <color rgb="FFD0122D"/>
      <color rgb="FFF161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141112</xdr:colOff>
      <xdr:row>1</xdr:row>
      <xdr:rowOff>7056</xdr:rowOff>
    </xdr:from>
    <xdr:to>
      <xdr:col>2</xdr:col>
      <xdr:colOff>1734983</xdr:colOff>
      <xdr:row>4</xdr:row>
      <xdr:rowOff>57573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4C2F09-1D41-4202-91EC-E04D8DAD1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057" y="189936"/>
          <a:ext cx="2338726" cy="6391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141112</xdr:colOff>
      <xdr:row>1</xdr:row>
      <xdr:rowOff>7056</xdr:rowOff>
    </xdr:from>
    <xdr:to>
      <xdr:col>2</xdr:col>
      <xdr:colOff>1731173</xdr:colOff>
      <xdr:row>4</xdr:row>
      <xdr:rowOff>53763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1E446B-CFB4-4277-9F3E-31032BDBF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057" y="189936"/>
          <a:ext cx="2334916" cy="6353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c6022484-my.sharepoint.com/personal/jorge_garcia_triatlon_org/Documents/2023/Competiciones/12.Roquetas.Copa%20del%20Rey,%20Reina%20y%20Relevos/8.Resultados/Resultados%20S&#225;bado%20Roquetas.xlsx" TargetMode="External"/><Relationship Id="rId1" Type="http://schemas.openxmlformats.org/officeDocument/2006/relationships/externalLinkPath" Target="/personal/jorge_garcia_triatlon_org/Documents/2023/Competiciones/12.Roquetas.Copa%20del%20Rey,%20Reina%20y%20Relevos/8.Resultados/Resultados%20S&#225;bado%20Roqueta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ompeticiones%20Barbar\Desktop\AVILES%20PARA%20ENTREGA%20DE%20DORSALES\RESULTADOS%20TALENTOS%20PARA%20TELEGRAM\TALENTOS_CRE_M.xlsx" TargetMode="External"/><Relationship Id="rId1" Type="http://schemas.openxmlformats.org/officeDocument/2006/relationships/externalLinkPath" Target="file:///C:\Users\Competiciones%20Barbar\Desktop\AVILES%20PARA%20ENTREGA%20DE%20DORSALES\RESULTADOS%20TALENTOS%20PARA%20TELEGRAM\TALENTOS_CRE_M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ompeticiones%20Barbar\Desktop\AVILES%20PARA%20ENTREGA%20DE%20DORSALES\RESULTADOS%20TALENTOS%20RELEVOS\RELEVOS_TALENTO_ELITE_M.xlsx" TargetMode="External"/><Relationship Id="rId1" Type="http://schemas.openxmlformats.org/officeDocument/2006/relationships/externalLinkPath" Target="file:///C:\Users\Competiciones%20Barbar\Desktop\AVILES%20PARA%20ENTREGA%20DE%20DORSALES\RESULTADOS%20TALENTOS%20RELEVOS\RELEVOS_TALENTO_ELITE_M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C:\Users\Competiciones%20Barbar\FEDERACION%20ESPA&#209;OLA%20DE%20TRIATL&#211;N\Jorge%20Garcia%20FETRI%20-%202023\Competiciones\06.Alcobendas%20-%20Campeonato%20de%20Espa&#241;a%20de%20Duatl&#243;n%20Cd%20Jv%20Jn\8.Resultados\RELEVOS%20MIXTOS%20TALENTOS%20DOMINGO\RELEVOS_TALENTOS_EQUIPOS.csv" TargetMode="External"/><Relationship Id="rId2" Type="http://schemas.microsoft.com/office/2019/04/relationships/externalLinkLongPath" Target="file:///C:\Users\Competiciones%20Barbar\FEDERACION%20ESPA&#209;OLA%20DE%20TRIATL&#211;N\Jorge%20Garcia%20FETRI%20-%202023\Competiciones\06.Alcobendas%20-%20Campeonato%20de%20Espa&#241;a%20de%20Duatl&#243;n%20Cd%20Jv%20Jn\8.Resultados\RELEVOS%20MIXTOS%20TALENTOS%20DOMINGO\RELEVOS_TALENTOS_EQUIPOS.csv?C30C399A" TargetMode="External"/><Relationship Id="rId1" Type="http://schemas.openxmlformats.org/officeDocument/2006/relationships/externalLinkPath" Target="file:///\\C30C399A\RELEVOS_TALENTOS_EQUIPOS.csv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c6022484-my.sharepoint.com/personal/jorge_garcia_triatlon_org/Documents/2023/Competiciones/12.Roquetas.Copa%20del%20Rey,%20Reina%20y%20Relevos/8.Resultados/Resultados%20Domingo%20Roquetas.xlsx" TargetMode="External"/><Relationship Id="rId1" Type="http://schemas.openxmlformats.org/officeDocument/2006/relationships/externalLinkPath" Target="/personal/jorge_garcia_triatlon_org/Documents/2023/Competiciones/12.Roquetas.Copa%20del%20Rey,%20Reina%20y%20Relevos/8.Resultados/Resultados%20Domingo%20Roquet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DOS"/>
      <sheetName val="COPA DEL REY"/>
      <sheetName val="COPA DEL REY  OPEN"/>
      <sheetName val="COPA DE LA REINA"/>
      <sheetName val="COPA DE LA REINA OPEN"/>
      <sheetName val="CRE TALENTO F ABSOLUTA"/>
      <sheetName val="CRE TALENTO F OPEN"/>
      <sheetName val="CRE TALENTO M ABSOLUTA"/>
      <sheetName val="CRE TALENTO M OPEN"/>
      <sheetName val="TALENTO M ABSOLUTA"/>
      <sheetName val="TALENTO M OP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para tablas liga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PARA LIGA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RELEVOS_TALENTOS_EQUIPOS"/>
      <sheetName val="PARA LIGA 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sin letra los de LIGA"/>
    </sheetNames>
    <sheetDataSet>
      <sheetData sheetId="0" refreshError="1"/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A0F47C-77C0-4FF4-B6DF-A6C3FBE8DDD7}" name="Tabla132" displayName="Tabla132" ref="B6:L31" totalsRowShown="0" headerRowDxfId="31" dataDxfId="29" headerRowBorderDxfId="30" tableBorderDxfId="28" totalsRowBorderDxfId="27">
  <autoFilter ref="B6:L31" xr:uid="{0CC7C4C5-FB41-4738-BCA3-B4C815842339}"/>
  <sortState xmlns:xlrd2="http://schemas.microsoft.com/office/spreadsheetml/2017/richdata2" ref="B7:L31">
    <sortCondition descending="1" ref="L6:L31"/>
  </sortState>
  <tableColumns count="11">
    <tableColumn id="1" xr3:uid="{77C15B2E-4341-4C9C-9A6F-7C1FFF4F4271}" name="Pos" dataDxfId="26"/>
    <tableColumn id="2" xr3:uid="{B6C56205-C06A-4929-92DF-039A399799AA}" name="Primera División Masculina" dataDxfId="25"/>
    <tableColumn id="3" xr3:uid="{1AA04191-946C-4E9B-B6F9-A7C089DE4AB7}" name="DUATLÓN CRE AVILES" dataDxfId="24"/>
    <tableColumn id="4" xr3:uid="{6C8F6820-379B-440F-9ACC-CE76C30854D6}" name="DUATLÓN RELEVOS AVILES" dataDxfId="23"/>
    <tableColumn id="5" xr3:uid="{5B5D9843-1AC9-435F-A323-D682B8B495AC}" name="DUATLÓN RELEVOS MIXTOS ALCOBENDAS" dataDxfId="22"/>
    <tableColumn id="6" xr3:uid="{BCCB7394-FDC0-4492-A88A-8159526F7367}" name="TRIATLÓN RELEVOS MIXTOS AGUILAS" dataDxfId="21"/>
    <tableColumn id="10" xr3:uid="{F083F54D-790C-41B7-9485-B34E577118E3}" name="TRIATLÓN CRE ROQUETAS" dataDxfId="20">
      <calculatedColumnFormula>+VLOOKUP(Tabla132[[#This Row],[Primera División Masculina]],'[1]CRE TALENTO M ABSOLUTA'!$B$3:$C$51,2,0)</calculatedColumnFormula>
    </tableColumn>
    <tableColumn id="9" xr3:uid="{53E612B8-E582-4E3C-BBC6-A80532B690A7}" name="TRIATLÓN POR RELEVOS ROQUETAS" dataDxfId="19"/>
    <tableColumn id="7" xr3:uid="{193294D6-1C3B-42FD-8A20-B8EF85F99598}" name="menor" dataDxfId="18">
      <calculatedColumnFormula>+MIN(Tabla132[[#This Row],[DUATLÓN CRE AVILES]:[TRIATLÓN POR RELEVOS ROQUETAS]])</calculatedColumnFormula>
    </tableColumn>
    <tableColumn id="8" xr3:uid="{12D5D271-2BF8-459D-AD9E-146BF0AE285C}" name="Total" dataDxfId="17">
      <calculatedColumnFormula>SUM(Tabla132[[#This Row],[DUATLÓN CRE AVILES]:[TRIATLÓN POR RELEVOS ROQUETAS]])</calculatedColumnFormula>
    </tableColumn>
    <tableColumn id="11" xr3:uid="{A3E322D2-E70A-4E49-8AA5-34554B11DE18}" name="PUNTOS NETOS" dataDxfId="16">
      <calculatedColumnFormula>+Tabla132[[#This Row],[Total]]-Tabla132[[#This Row],[menor]]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DF8399B-20B0-485F-A120-A432C1E6BCFC}" name="Tabla1845" displayName="Tabla1845" ref="B6:L31" totalsRowShown="0" headerRowDxfId="15" dataDxfId="13" headerRowBorderDxfId="14" tableBorderDxfId="12" totalsRowBorderDxfId="11">
  <autoFilter ref="B6:L31" xr:uid="{0CC7C4C5-FB41-4738-BCA3-B4C815842339}"/>
  <sortState xmlns:xlrd2="http://schemas.microsoft.com/office/spreadsheetml/2017/richdata2" ref="B7:L31">
    <sortCondition descending="1" ref="L6:L31"/>
  </sortState>
  <tableColumns count="11">
    <tableColumn id="1" xr3:uid="{A6128C19-43E3-41F2-BEE5-C495C97C31A9}" name="Pos" dataDxfId="10"/>
    <tableColumn id="2" xr3:uid="{DA88A02E-7E54-41EF-AB18-077E62D8A62C}" name="Segunda División Masculina" dataDxfId="9"/>
    <tableColumn id="3" xr3:uid="{6209512B-8971-4AFE-91E7-DE9F39008DBA}" name="DUATLÓN CRE AVILES" dataDxfId="8">
      <calculatedColumnFormula>+VLOOKUP(Tabla1845[[#This Row],[Segunda División Masculina]],'[2]para tablas liga'!$B$5:$C$49,2,0)</calculatedColumnFormula>
    </tableColumn>
    <tableColumn id="4" xr3:uid="{F5CFF5DE-9ABA-407D-8806-9064D7CA08F6}" name="DUATLÓN RELEVOS AVILES" dataDxfId="7">
      <calculatedColumnFormula>+VLOOKUP(Tabla1845[[#This Row],[Segunda División Masculina]],'[3]PARA LIGA'!$B$5:$C$35,2,0)</calculatedColumnFormula>
    </tableColumn>
    <tableColumn id="5" xr3:uid="{41790BE2-4ED2-40B0-B244-4854205E1AAF}" name="DUATLÓN RELEVOS MIXTOS ALCOBENDAS" dataDxfId="6">
      <calculatedColumnFormula>+VLOOKUP(Tabla1845[[#This Row],[Segunda División Masculina]],'[4]PARA LIGA '!$B:$C,2,0)</calculatedColumnFormula>
    </tableColumn>
    <tableColumn id="6" xr3:uid="{FD41E3D6-0DF9-41DB-83B7-9D2E90DA563A}" name="TRIATLÓN RELEVOS MIXTOS AGUILAS" dataDxfId="5"/>
    <tableColumn id="10" xr3:uid="{821501E9-B732-4BA3-A12F-3DF67925DFE8}" name="TRIATLÓN CRE ROQUETAS" dataDxfId="4">
      <calculatedColumnFormula>+VLOOKUP(Tabla1845[[#This Row],[Segunda División Masculina]],'[1]CRE TALENTO M ABSOLUTA'!$B$3:$C$51,2,0)</calculatedColumnFormula>
    </tableColumn>
    <tableColumn id="9" xr3:uid="{4209E9A6-5204-4351-903A-67BB81F90790}" name="TRIATLÓN POR RELEVOS ROQUETAS" dataDxfId="3">
      <calculatedColumnFormula>+VLOOKUP(Tabla1845[[#This Row],[Segunda División Masculina]],'[5]sin letra los de LIGA'!$B$212:$C$244,2,0)</calculatedColumnFormula>
    </tableColumn>
    <tableColumn id="7" xr3:uid="{90597188-A323-4D7B-8874-CB93587C3886}" name="MENOR" dataDxfId="2">
      <calculatedColumnFormula>+MIN(Tabla1845[[#This Row],[DUATLÓN CRE AVILES]:[TRIATLÓN POR RELEVOS ROQUETAS]])</calculatedColumnFormula>
    </tableColumn>
    <tableColumn id="8" xr3:uid="{0289F455-A185-4851-A2DD-3EAE9B27E765}" name="Total" dataDxfId="1">
      <calculatedColumnFormula>SUM(Tabla1845[[#This Row],[DUATLÓN CRE AVILES]:[TRIATLÓN POR RELEVOS ROQUETAS]])</calculatedColumnFormula>
    </tableColumn>
    <tableColumn id="11" xr3:uid="{6BB34003-BC0C-491D-9B1C-128E4B814B33}" name="PUNTOS NETOS" dataDxfId="0">
      <calculatedColumnFormula>+Tabla1845[[#This Row],[Total]]-Tabla1845[[#This Row],[MENOR]]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74598-271D-43CF-8F5A-7BECA36D5C94}">
  <sheetPr>
    <pageSetUpPr fitToPage="1"/>
  </sheetPr>
  <dimension ref="B1:L31"/>
  <sheetViews>
    <sheetView showGridLines="0" zoomScale="90" zoomScaleNormal="90" workbookViewId="0">
      <selection activeCell="D19" sqref="D19"/>
    </sheetView>
  </sheetViews>
  <sheetFormatPr baseColWidth="10" defaultColWidth="10.88671875" defaultRowHeight="14.4" x14ac:dyDescent="0.3"/>
  <cols>
    <col min="1" max="1" width="4.77734375" customWidth="1"/>
    <col min="2" max="2" width="10.88671875" style="1"/>
    <col min="3" max="3" width="43.88671875" customWidth="1"/>
    <col min="4" max="4" width="18.33203125" style="1" bestFit="1" customWidth="1"/>
    <col min="5" max="5" width="22.77734375" style="1" bestFit="1" customWidth="1"/>
    <col min="6" max="6" width="21.109375" style="1" bestFit="1" customWidth="1"/>
    <col min="7" max="9" width="14.77734375" style="1" bestFit="1" customWidth="1"/>
    <col min="10" max="10" width="14.77734375" style="1" customWidth="1"/>
    <col min="11" max="12" width="10.88671875" style="1"/>
  </cols>
  <sheetData>
    <row r="1" spans="2:12" x14ac:dyDescent="0.3">
      <c r="B1" s="6"/>
      <c r="C1" s="5"/>
      <c r="D1" s="6"/>
      <c r="E1" s="6"/>
      <c r="F1" s="6"/>
      <c r="G1" s="6"/>
      <c r="H1" s="6"/>
      <c r="I1" s="6"/>
      <c r="J1" s="6"/>
      <c r="K1" s="6"/>
      <c r="L1" s="6"/>
    </row>
    <row r="2" spans="2:12" x14ac:dyDescent="0.3">
      <c r="B2" s="6"/>
      <c r="C2" s="5"/>
      <c r="D2" s="6"/>
      <c r="E2" s="6"/>
      <c r="F2" s="6"/>
      <c r="G2" s="6"/>
      <c r="H2" s="6"/>
      <c r="I2" s="6"/>
      <c r="J2" s="6"/>
      <c r="K2" s="6"/>
      <c r="L2" s="6"/>
    </row>
    <row r="3" spans="2:12" ht="18" x14ac:dyDescent="0.35">
      <c r="B3" s="6"/>
      <c r="C3" s="5"/>
      <c r="D3" s="37" t="s">
        <v>2</v>
      </c>
      <c r="E3" s="37"/>
      <c r="F3" s="7"/>
      <c r="G3" s="7"/>
      <c r="H3" s="7"/>
      <c r="I3" s="7"/>
      <c r="J3" s="7"/>
      <c r="K3" s="7"/>
      <c r="L3" s="7"/>
    </row>
    <row r="4" spans="2:12" x14ac:dyDescent="0.3">
      <c r="B4" s="6"/>
      <c r="C4" s="5"/>
      <c r="D4" s="6"/>
      <c r="E4" s="6"/>
      <c r="F4" s="6"/>
      <c r="G4" s="6"/>
      <c r="H4" s="6"/>
      <c r="I4" s="6"/>
      <c r="J4" s="6"/>
      <c r="K4" s="6"/>
      <c r="L4" s="6"/>
    </row>
    <row r="5" spans="2:12" ht="23.4" x14ac:dyDescent="0.45">
      <c r="B5" s="6"/>
      <c r="C5" s="38" t="s">
        <v>29</v>
      </c>
      <c r="D5" s="38"/>
      <c r="E5" s="38"/>
      <c r="F5" s="38"/>
      <c r="G5" s="38"/>
      <c r="H5" s="38"/>
      <c r="I5" s="38"/>
      <c r="J5" s="38"/>
      <c r="K5" s="38"/>
      <c r="L5" s="21"/>
    </row>
    <row r="6" spans="2:12" s="2" customFormat="1" ht="52.8" x14ac:dyDescent="0.3">
      <c r="B6" s="14" t="s">
        <v>1</v>
      </c>
      <c r="C6" s="15" t="s">
        <v>5</v>
      </c>
      <c r="D6" s="10" t="s">
        <v>44</v>
      </c>
      <c r="E6" s="10" t="s">
        <v>45</v>
      </c>
      <c r="F6" s="10" t="s">
        <v>46</v>
      </c>
      <c r="G6" s="18" t="s">
        <v>50</v>
      </c>
      <c r="H6" s="10" t="s">
        <v>47</v>
      </c>
      <c r="I6" s="13" t="s">
        <v>48</v>
      </c>
      <c r="J6" s="19" t="s">
        <v>26</v>
      </c>
      <c r="K6" s="26" t="s">
        <v>0</v>
      </c>
      <c r="L6" s="22" t="s">
        <v>27</v>
      </c>
    </row>
    <row r="7" spans="2:12" x14ac:dyDescent="0.3">
      <c r="B7" s="33">
        <v>1</v>
      </c>
      <c r="C7" s="34" t="s">
        <v>15</v>
      </c>
      <c r="D7" s="35">
        <v>100</v>
      </c>
      <c r="E7" s="35">
        <v>75</v>
      </c>
      <c r="F7" s="35">
        <v>72</v>
      </c>
      <c r="G7" s="35">
        <v>72</v>
      </c>
      <c r="H7" s="35">
        <v>100</v>
      </c>
      <c r="I7" s="35">
        <v>69</v>
      </c>
      <c r="J7" s="35">
        <f>+MIN(Tabla132[[#This Row],[DUATLÓN CRE AVILES]:[TRIATLÓN POR RELEVOS ROQUETAS]])</f>
        <v>69</v>
      </c>
      <c r="K7" s="35">
        <f>SUM(Tabla132[[#This Row],[DUATLÓN CRE AVILES]:[TRIATLÓN POR RELEVOS ROQUETAS]])</f>
        <v>488</v>
      </c>
      <c r="L7" s="35">
        <f>+Tabla132[[#This Row],[Total]]-Tabla132[[#This Row],[menor]]</f>
        <v>419</v>
      </c>
    </row>
    <row r="8" spans="2:12" x14ac:dyDescent="0.3">
      <c r="B8" s="33">
        <v>2</v>
      </c>
      <c r="C8" s="34" t="s">
        <v>38</v>
      </c>
      <c r="D8" s="36">
        <v>96</v>
      </c>
      <c r="E8" s="36">
        <v>72</v>
      </c>
      <c r="F8" s="36">
        <v>66</v>
      </c>
      <c r="G8" s="36">
        <v>36</v>
      </c>
      <c r="H8" s="36">
        <v>96</v>
      </c>
      <c r="I8" s="36">
        <v>75</v>
      </c>
      <c r="J8" s="36">
        <f>+MIN(Tabla132[[#This Row],[DUATLÓN CRE AVILES]:[TRIATLÓN POR RELEVOS ROQUETAS]])</f>
        <v>36</v>
      </c>
      <c r="K8" s="36">
        <f>SUM(Tabla132[[#This Row],[DUATLÓN CRE AVILES]:[TRIATLÓN POR RELEVOS ROQUETAS]])</f>
        <v>441</v>
      </c>
      <c r="L8" s="36">
        <f>+Tabla132[[#This Row],[Total]]-Tabla132[[#This Row],[menor]]</f>
        <v>405</v>
      </c>
    </row>
    <row r="9" spans="2:12" x14ac:dyDescent="0.3">
      <c r="B9" s="33">
        <v>3</v>
      </c>
      <c r="C9" s="34" t="s">
        <v>9</v>
      </c>
      <c r="D9" s="36">
        <v>80</v>
      </c>
      <c r="E9" s="36">
        <v>69</v>
      </c>
      <c r="F9" s="36">
        <v>75</v>
      </c>
      <c r="G9" s="36">
        <v>69</v>
      </c>
      <c r="H9" s="36">
        <v>88</v>
      </c>
      <c r="I9" s="36">
        <v>66</v>
      </c>
      <c r="J9" s="36">
        <f>+MIN(Tabla132[[#This Row],[DUATLÓN CRE AVILES]:[TRIATLÓN POR RELEVOS ROQUETAS]])</f>
        <v>66</v>
      </c>
      <c r="K9" s="36">
        <f>SUM(Tabla132[[#This Row],[DUATLÓN CRE AVILES]:[TRIATLÓN POR RELEVOS ROQUETAS]])</f>
        <v>447</v>
      </c>
      <c r="L9" s="36">
        <f>+Tabla132[[#This Row],[Total]]-Tabla132[[#This Row],[menor]]</f>
        <v>381</v>
      </c>
    </row>
    <row r="10" spans="2:12" x14ac:dyDescent="0.3">
      <c r="B10" s="25">
        <v>4</v>
      </c>
      <c r="C10" s="12" t="s">
        <v>25</v>
      </c>
      <c r="D10" s="9">
        <v>84</v>
      </c>
      <c r="E10" s="9">
        <v>45</v>
      </c>
      <c r="F10" s="9">
        <v>54</v>
      </c>
      <c r="G10" s="9">
        <v>60</v>
      </c>
      <c r="H10" s="9">
        <v>84</v>
      </c>
      <c r="I10" s="9">
        <v>60</v>
      </c>
      <c r="J10" s="9">
        <f>+MIN(Tabla132[[#This Row],[DUATLÓN CRE AVILES]:[TRIATLÓN POR RELEVOS ROQUETAS]])</f>
        <v>45</v>
      </c>
      <c r="K10" s="9">
        <f>SUM(Tabla132[[#This Row],[DUATLÓN CRE AVILES]:[TRIATLÓN POR RELEVOS ROQUETAS]])</f>
        <v>387</v>
      </c>
      <c r="L10" s="9">
        <f>+Tabla132[[#This Row],[Total]]-Tabla132[[#This Row],[menor]]</f>
        <v>342</v>
      </c>
    </row>
    <row r="11" spans="2:12" x14ac:dyDescent="0.3">
      <c r="B11" s="25">
        <v>5</v>
      </c>
      <c r="C11" s="12" t="s">
        <v>35</v>
      </c>
      <c r="D11" s="4">
        <v>72</v>
      </c>
      <c r="E11" s="4">
        <v>63</v>
      </c>
      <c r="F11" s="4">
        <v>69</v>
      </c>
      <c r="G11" s="4">
        <v>51</v>
      </c>
      <c r="H11" s="4">
        <v>76</v>
      </c>
      <c r="I11" s="4">
        <v>33</v>
      </c>
      <c r="J11" s="4">
        <f>+MIN(Tabla132[[#This Row],[DUATLÓN CRE AVILES]:[TRIATLÓN POR RELEVOS ROQUETAS]])</f>
        <v>33</v>
      </c>
      <c r="K11" s="4">
        <f>SUM(Tabla132[[#This Row],[DUATLÓN CRE AVILES]:[TRIATLÓN POR RELEVOS ROQUETAS]])</f>
        <v>364</v>
      </c>
      <c r="L11" s="4">
        <f>+Tabla132[[#This Row],[Total]]-Tabla132[[#This Row],[menor]]</f>
        <v>331</v>
      </c>
    </row>
    <row r="12" spans="2:12" x14ac:dyDescent="0.3">
      <c r="B12" s="25">
        <v>6</v>
      </c>
      <c r="C12" s="12" t="s">
        <v>10</v>
      </c>
      <c r="D12" s="4">
        <v>64</v>
      </c>
      <c r="E12" s="4">
        <v>60</v>
      </c>
      <c r="F12" s="4">
        <v>48</v>
      </c>
      <c r="G12" s="4">
        <v>57</v>
      </c>
      <c r="H12" s="4">
        <v>72</v>
      </c>
      <c r="I12" s="4">
        <v>72</v>
      </c>
      <c r="J12" s="4">
        <f>+MIN(Tabla132[[#This Row],[DUATLÓN CRE AVILES]:[TRIATLÓN POR RELEVOS ROQUETAS]])</f>
        <v>48</v>
      </c>
      <c r="K12" s="4">
        <f>SUM(Tabla132[[#This Row],[DUATLÓN CRE AVILES]:[TRIATLÓN POR RELEVOS ROQUETAS]])</f>
        <v>373</v>
      </c>
      <c r="L12" s="4">
        <f>+Tabla132[[#This Row],[Total]]-Tabla132[[#This Row],[menor]]</f>
        <v>325</v>
      </c>
    </row>
    <row r="13" spans="2:12" x14ac:dyDescent="0.3">
      <c r="B13" s="25">
        <v>7</v>
      </c>
      <c r="C13" s="12" t="s">
        <v>23</v>
      </c>
      <c r="D13" s="9">
        <v>92</v>
      </c>
      <c r="E13" s="9">
        <v>57</v>
      </c>
      <c r="F13" s="9">
        <v>39</v>
      </c>
      <c r="G13" s="9">
        <v>30</v>
      </c>
      <c r="H13" s="9">
        <v>80</v>
      </c>
      <c r="I13" s="9">
        <v>57</v>
      </c>
      <c r="J13" s="9">
        <f>+MIN(Tabla132[[#This Row],[DUATLÓN CRE AVILES]:[TRIATLÓN POR RELEVOS ROQUETAS]])</f>
        <v>30</v>
      </c>
      <c r="K13" s="9">
        <f>SUM(Tabla132[[#This Row],[DUATLÓN CRE AVILES]:[TRIATLÓN POR RELEVOS ROQUETAS]])</f>
        <v>355</v>
      </c>
      <c r="L13" s="9">
        <f>+Tabla132[[#This Row],[Total]]-Tabla132[[#This Row],[menor]]</f>
        <v>325</v>
      </c>
    </row>
    <row r="14" spans="2:12" x14ac:dyDescent="0.3">
      <c r="B14" s="25">
        <v>8</v>
      </c>
      <c r="C14" s="12" t="s">
        <v>37</v>
      </c>
      <c r="D14" s="4">
        <v>76</v>
      </c>
      <c r="E14" s="4">
        <v>66</v>
      </c>
      <c r="F14" s="4">
        <v>60</v>
      </c>
      <c r="G14" s="4">
        <v>0</v>
      </c>
      <c r="H14" s="4">
        <v>52</v>
      </c>
      <c r="I14" s="4">
        <v>63</v>
      </c>
      <c r="J14" s="4">
        <f>+MIN(Tabla132[[#This Row],[DUATLÓN CRE AVILES]:[TRIATLÓN POR RELEVOS ROQUETAS]])</f>
        <v>0</v>
      </c>
      <c r="K14" s="4">
        <f>SUM(Tabla132[[#This Row],[DUATLÓN CRE AVILES]:[TRIATLÓN POR RELEVOS ROQUETAS]])</f>
        <v>317</v>
      </c>
      <c r="L14" s="4">
        <f>+Tabla132[[#This Row],[Total]]-Tabla132[[#This Row],[menor]]</f>
        <v>317</v>
      </c>
    </row>
    <row r="15" spans="2:12" x14ac:dyDescent="0.3">
      <c r="B15" s="25">
        <v>9</v>
      </c>
      <c r="C15" s="12" t="s">
        <v>20</v>
      </c>
      <c r="D15" s="4">
        <v>88</v>
      </c>
      <c r="E15" s="4">
        <v>54</v>
      </c>
      <c r="F15" s="4">
        <v>18</v>
      </c>
      <c r="G15" s="4">
        <v>27</v>
      </c>
      <c r="H15" s="4">
        <v>92</v>
      </c>
      <c r="I15" s="4">
        <v>48</v>
      </c>
      <c r="J15" s="4">
        <f>+MIN(Tabla132[[#This Row],[DUATLÓN CRE AVILES]:[TRIATLÓN POR RELEVOS ROQUETAS]])</f>
        <v>18</v>
      </c>
      <c r="K15" s="4">
        <f>SUM(Tabla132[[#This Row],[DUATLÓN CRE AVILES]:[TRIATLÓN POR RELEVOS ROQUETAS]])</f>
        <v>327</v>
      </c>
      <c r="L15" s="4">
        <f>+Tabla132[[#This Row],[Total]]-Tabla132[[#This Row],[menor]]</f>
        <v>309</v>
      </c>
    </row>
    <row r="16" spans="2:12" x14ac:dyDescent="0.3">
      <c r="B16" s="25">
        <v>10</v>
      </c>
      <c r="C16" s="12" t="s">
        <v>14</v>
      </c>
      <c r="D16" s="9">
        <v>60</v>
      </c>
      <c r="E16" s="9">
        <v>48</v>
      </c>
      <c r="F16" s="9">
        <v>63</v>
      </c>
      <c r="G16" s="9">
        <v>66</v>
      </c>
      <c r="H16" s="9">
        <v>36</v>
      </c>
      <c r="I16" s="9">
        <v>24</v>
      </c>
      <c r="J16" s="9">
        <f>+MIN(Tabla132[[#This Row],[DUATLÓN CRE AVILES]:[TRIATLÓN POR RELEVOS ROQUETAS]])</f>
        <v>24</v>
      </c>
      <c r="K16" s="9">
        <f>SUM(Tabla132[[#This Row],[DUATLÓN CRE AVILES]:[TRIATLÓN POR RELEVOS ROQUETAS]])</f>
        <v>297</v>
      </c>
      <c r="L16" s="9">
        <f>+Tabla132[[#This Row],[Total]]-Tabla132[[#This Row],[menor]]</f>
        <v>273</v>
      </c>
    </row>
    <row r="17" spans="2:12" x14ac:dyDescent="0.3">
      <c r="B17" s="25">
        <v>11</v>
      </c>
      <c r="C17" s="12" t="s">
        <v>8</v>
      </c>
      <c r="D17" s="4">
        <v>68</v>
      </c>
      <c r="E17" s="4">
        <v>51</v>
      </c>
      <c r="F17" s="4">
        <v>27</v>
      </c>
      <c r="G17" s="4">
        <v>45</v>
      </c>
      <c r="H17" s="4">
        <v>64</v>
      </c>
      <c r="I17" s="4">
        <v>42</v>
      </c>
      <c r="J17" s="4">
        <f>+MIN(Tabla132[[#This Row],[DUATLÓN CRE AVILES]:[TRIATLÓN POR RELEVOS ROQUETAS]])</f>
        <v>27</v>
      </c>
      <c r="K17" s="4">
        <f>SUM(Tabla132[[#This Row],[DUATLÓN CRE AVILES]:[TRIATLÓN POR RELEVOS ROQUETAS]])</f>
        <v>297</v>
      </c>
      <c r="L17" s="4">
        <f>+Tabla132[[#This Row],[Total]]-Tabla132[[#This Row],[menor]]</f>
        <v>270</v>
      </c>
    </row>
    <row r="18" spans="2:12" x14ac:dyDescent="0.3">
      <c r="B18" s="25">
        <v>12</v>
      </c>
      <c r="C18" s="12" t="s">
        <v>19</v>
      </c>
      <c r="D18" s="4">
        <v>48</v>
      </c>
      <c r="E18" s="4">
        <v>42</v>
      </c>
      <c r="F18" s="4">
        <v>45</v>
      </c>
      <c r="G18" s="4">
        <v>63</v>
      </c>
      <c r="H18" s="4">
        <v>60</v>
      </c>
      <c r="I18" s="4">
        <v>30</v>
      </c>
      <c r="J18" s="4">
        <f>+MIN(Tabla132[[#This Row],[DUATLÓN CRE AVILES]:[TRIATLÓN POR RELEVOS ROQUETAS]])</f>
        <v>30</v>
      </c>
      <c r="K18" s="4">
        <f>SUM(Tabla132[[#This Row],[DUATLÓN CRE AVILES]:[TRIATLÓN POR RELEVOS ROQUETAS]])</f>
        <v>288</v>
      </c>
      <c r="L18" s="23">
        <f>+Tabla132[[#This Row],[Total]]-Tabla132[[#This Row],[menor]]</f>
        <v>258</v>
      </c>
    </row>
    <row r="19" spans="2:12" x14ac:dyDescent="0.3">
      <c r="B19" s="25">
        <v>13</v>
      </c>
      <c r="C19" s="12" t="s">
        <v>16</v>
      </c>
      <c r="D19" s="9">
        <v>40</v>
      </c>
      <c r="E19" s="9">
        <v>33</v>
      </c>
      <c r="F19" s="9">
        <v>57</v>
      </c>
      <c r="G19" s="9">
        <v>75</v>
      </c>
      <c r="H19" s="9">
        <v>40</v>
      </c>
      <c r="I19" s="9">
        <v>36</v>
      </c>
      <c r="J19" s="9">
        <f>+MIN(Tabla132[[#This Row],[DUATLÓN CRE AVILES]:[TRIATLÓN POR RELEVOS ROQUETAS]])</f>
        <v>33</v>
      </c>
      <c r="K19" s="9">
        <f>SUM(Tabla132[[#This Row],[DUATLÓN CRE AVILES]:[TRIATLÓN POR RELEVOS ROQUETAS]])</f>
        <v>281</v>
      </c>
      <c r="L19" s="9">
        <f>+Tabla132[[#This Row],[Total]]-Tabla132[[#This Row],[menor]]</f>
        <v>248</v>
      </c>
    </row>
    <row r="20" spans="2:12" x14ac:dyDescent="0.3">
      <c r="B20" s="25">
        <v>14</v>
      </c>
      <c r="C20" s="12" t="s">
        <v>39</v>
      </c>
      <c r="D20" s="4">
        <v>52</v>
      </c>
      <c r="E20" s="4">
        <v>36</v>
      </c>
      <c r="F20" s="4">
        <v>24</v>
      </c>
      <c r="G20" s="4">
        <v>48</v>
      </c>
      <c r="H20" s="4">
        <v>44</v>
      </c>
      <c r="I20" s="4">
        <v>9</v>
      </c>
      <c r="J20" s="4">
        <f>+MIN(Tabla132[[#This Row],[DUATLÓN CRE AVILES]:[TRIATLÓN POR RELEVOS ROQUETAS]])</f>
        <v>9</v>
      </c>
      <c r="K20" s="4">
        <f>SUM(Tabla132[[#This Row],[DUATLÓN CRE AVILES]:[TRIATLÓN POR RELEVOS ROQUETAS]])</f>
        <v>213</v>
      </c>
      <c r="L20" s="23">
        <f>+Tabla132[[#This Row],[Total]]-Tabla132[[#This Row],[menor]]</f>
        <v>204</v>
      </c>
    </row>
    <row r="21" spans="2:12" x14ac:dyDescent="0.3">
      <c r="B21" s="25">
        <v>15</v>
      </c>
      <c r="C21" s="12" t="s">
        <v>24</v>
      </c>
      <c r="D21" s="4">
        <v>56</v>
      </c>
      <c r="E21" s="4">
        <v>39</v>
      </c>
      <c r="F21" s="4" t="s">
        <v>34</v>
      </c>
      <c r="G21" s="4">
        <v>0</v>
      </c>
      <c r="H21" s="4">
        <v>68</v>
      </c>
      <c r="I21" s="4">
        <v>39</v>
      </c>
      <c r="J21" s="4">
        <f>+MIN(Tabla132[[#This Row],[DUATLÓN CRE AVILES]:[TRIATLÓN POR RELEVOS ROQUETAS]])</f>
        <v>0</v>
      </c>
      <c r="K21" s="4">
        <f>SUM(Tabla132[[#This Row],[DUATLÓN CRE AVILES]:[TRIATLÓN POR RELEVOS ROQUETAS]])</f>
        <v>202</v>
      </c>
      <c r="L21" s="23">
        <f>+Tabla132[[#This Row],[Total]]-Tabla132[[#This Row],[menor]]</f>
        <v>202</v>
      </c>
    </row>
    <row r="22" spans="2:12" x14ac:dyDescent="0.3">
      <c r="B22" s="25">
        <v>16</v>
      </c>
      <c r="C22" s="12" t="s">
        <v>11</v>
      </c>
      <c r="D22" s="9">
        <v>36</v>
      </c>
      <c r="E22" s="9">
        <v>30</v>
      </c>
      <c r="F22" s="9">
        <v>12</v>
      </c>
      <c r="G22" s="9">
        <v>24</v>
      </c>
      <c r="H22" s="9">
        <v>48</v>
      </c>
      <c r="I22" s="9">
        <v>54</v>
      </c>
      <c r="J22" s="4">
        <f>+MIN(Tabla132[[#This Row],[DUATLÓN CRE AVILES]:[TRIATLÓN POR RELEVOS ROQUETAS]])</f>
        <v>12</v>
      </c>
      <c r="K22" s="4">
        <f>SUM(Tabla132[[#This Row],[DUATLÓN CRE AVILES]:[TRIATLÓN POR RELEVOS ROQUETAS]])</f>
        <v>204</v>
      </c>
      <c r="L22" s="23">
        <f>+Tabla132[[#This Row],[Total]]-Tabla132[[#This Row],[menor]]</f>
        <v>192</v>
      </c>
    </row>
    <row r="23" spans="2:12" x14ac:dyDescent="0.3">
      <c r="B23" s="25">
        <v>17</v>
      </c>
      <c r="C23" s="12" t="s">
        <v>17</v>
      </c>
      <c r="D23" s="4">
        <v>20</v>
      </c>
      <c r="E23" s="4">
        <v>18</v>
      </c>
      <c r="F23" s="4">
        <v>30</v>
      </c>
      <c r="G23" s="4">
        <v>54</v>
      </c>
      <c r="H23" s="4">
        <v>12</v>
      </c>
      <c r="I23" s="4">
        <v>45</v>
      </c>
      <c r="J23" s="4">
        <f>+MIN(Tabla132[[#This Row],[DUATLÓN CRE AVILES]:[TRIATLÓN POR RELEVOS ROQUETAS]])</f>
        <v>12</v>
      </c>
      <c r="K23" s="4">
        <f>SUM(Tabla132[[#This Row],[DUATLÓN CRE AVILES]:[TRIATLÓN POR RELEVOS ROQUETAS]])</f>
        <v>179</v>
      </c>
      <c r="L23" s="4">
        <f>+Tabla132[[#This Row],[Total]]-Tabla132[[#This Row],[menor]]</f>
        <v>167</v>
      </c>
    </row>
    <row r="24" spans="2:12" x14ac:dyDescent="0.3">
      <c r="B24" s="25">
        <v>18</v>
      </c>
      <c r="C24" s="12" t="s">
        <v>22</v>
      </c>
      <c r="D24" s="4">
        <v>44</v>
      </c>
      <c r="E24" s="4">
        <v>27</v>
      </c>
      <c r="F24" s="4">
        <v>36</v>
      </c>
      <c r="G24" s="4">
        <v>33</v>
      </c>
      <c r="H24" s="4">
        <v>16</v>
      </c>
      <c r="I24" s="4">
        <v>15</v>
      </c>
      <c r="J24" s="4">
        <f>+MIN(Tabla132[[#This Row],[DUATLÓN CRE AVILES]:[TRIATLÓN POR RELEVOS ROQUETAS]])</f>
        <v>15</v>
      </c>
      <c r="K24" s="4">
        <f>SUM(Tabla132[[#This Row],[DUATLÓN CRE AVILES]:[TRIATLÓN POR RELEVOS ROQUETAS]])</f>
        <v>171</v>
      </c>
      <c r="L24" s="23">
        <f>+Tabla132[[#This Row],[Total]]-Tabla132[[#This Row],[menor]]</f>
        <v>156</v>
      </c>
    </row>
    <row r="25" spans="2:12" x14ac:dyDescent="0.3">
      <c r="B25" s="25">
        <v>19</v>
      </c>
      <c r="C25" s="12" t="s">
        <v>6</v>
      </c>
      <c r="D25" s="9">
        <v>24</v>
      </c>
      <c r="E25" s="9">
        <v>21</v>
      </c>
      <c r="F25" s="9">
        <v>51</v>
      </c>
      <c r="G25" s="9">
        <v>15</v>
      </c>
      <c r="H25" s="9">
        <v>28</v>
      </c>
      <c r="I25" s="9">
        <v>27</v>
      </c>
      <c r="J25" s="4">
        <f>+MIN(Tabla132[[#This Row],[DUATLÓN CRE AVILES]:[TRIATLÓN POR RELEVOS ROQUETAS]])</f>
        <v>15</v>
      </c>
      <c r="K25" s="4">
        <f>SUM(Tabla132[[#This Row],[DUATLÓN CRE AVILES]:[TRIATLÓN POR RELEVOS ROQUETAS]])</f>
        <v>166</v>
      </c>
      <c r="L25" s="23">
        <f>+Tabla132[[#This Row],[Total]]-Tabla132[[#This Row],[menor]]</f>
        <v>151</v>
      </c>
    </row>
    <row r="26" spans="2:12" x14ac:dyDescent="0.3">
      <c r="B26" s="25">
        <v>20</v>
      </c>
      <c r="C26" s="12" t="s">
        <v>36</v>
      </c>
      <c r="D26" s="4">
        <v>12</v>
      </c>
      <c r="E26" s="4">
        <v>9</v>
      </c>
      <c r="F26" s="4">
        <v>33</v>
      </c>
      <c r="G26" s="4">
        <v>42</v>
      </c>
      <c r="H26" s="4">
        <v>32</v>
      </c>
      <c r="I26" s="4">
        <v>18</v>
      </c>
      <c r="J26" s="4">
        <f>+MIN(Tabla132[[#This Row],[DUATLÓN CRE AVILES]:[TRIATLÓN POR RELEVOS ROQUETAS]])</f>
        <v>9</v>
      </c>
      <c r="K26" s="4">
        <f>SUM(Tabla132[[#This Row],[DUATLÓN CRE AVILES]:[TRIATLÓN POR RELEVOS ROQUETAS]])</f>
        <v>146</v>
      </c>
      <c r="L26" s="4">
        <f>+Tabla132[[#This Row],[Total]]-Tabla132[[#This Row],[menor]]</f>
        <v>137</v>
      </c>
    </row>
    <row r="27" spans="2:12" x14ac:dyDescent="0.3">
      <c r="B27" s="25">
        <v>21</v>
      </c>
      <c r="C27" s="12" t="s">
        <v>40</v>
      </c>
      <c r="D27" s="4">
        <v>28</v>
      </c>
      <c r="E27" s="4">
        <v>24</v>
      </c>
      <c r="F27" s="4">
        <v>42</v>
      </c>
      <c r="G27" s="4">
        <v>12</v>
      </c>
      <c r="H27" s="4">
        <v>24</v>
      </c>
      <c r="I27" s="4">
        <v>12</v>
      </c>
      <c r="J27" s="4">
        <f>+MIN(Tabla132[[#This Row],[DUATLÓN CRE AVILES]:[TRIATLÓN POR RELEVOS ROQUETAS]])</f>
        <v>12</v>
      </c>
      <c r="K27" s="4">
        <f>SUM(Tabla132[[#This Row],[DUATLÓN CRE AVILES]:[TRIATLÓN POR RELEVOS ROQUETAS]])</f>
        <v>142</v>
      </c>
      <c r="L27" s="23">
        <f>+Tabla132[[#This Row],[Total]]-Tabla132[[#This Row],[menor]]</f>
        <v>130</v>
      </c>
    </row>
    <row r="28" spans="2:12" x14ac:dyDescent="0.3">
      <c r="B28" s="25">
        <v>22</v>
      </c>
      <c r="C28" s="12" t="s">
        <v>12</v>
      </c>
      <c r="D28" s="9" t="s">
        <v>34</v>
      </c>
      <c r="E28" s="9" t="s">
        <v>34</v>
      </c>
      <c r="F28" s="9" t="s">
        <v>34</v>
      </c>
      <c r="G28" s="9">
        <v>39</v>
      </c>
      <c r="H28" s="9">
        <v>56</v>
      </c>
      <c r="I28" s="9">
        <v>51</v>
      </c>
      <c r="J28" s="27">
        <f>+MIN(Tabla132[[#This Row],[DUATLÓN CRE AVILES]:[TRIATLÓN POR RELEVOS ROQUETAS]])</f>
        <v>39</v>
      </c>
      <c r="K28" s="27">
        <f>SUM(Tabla132[[#This Row],[DUATLÓN CRE AVILES]:[TRIATLÓN POR RELEVOS ROQUETAS]])</f>
        <v>146</v>
      </c>
      <c r="L28" s="27">
        <f>+Tabla132[[#This Row],[Total]]-Tabla132[[#This Row],[menor]]</f>
        <v>107</v>
      </c>
    </row>
    <row r="29" spans="2:12" x14ac:dyDescent="0.3">
      <c r="B29" s="25">
        <v>23</v>
      </c>
      <c r="C29" s="12" t="s">
        <v>13</v>
      </c>
      <c r="D29" s="4">
        <v>16</v>
      </c>
      <c r="E29" s="4">
        <v>15</v>
      </c>
      <c r="F29" s="4">
        <v>15</v>
      </c>
      <c r="G29" s="4">
        <v>18</v>
      </c>
      <c r="H29" s="4">
        <v>20</v>
      </c>
      <c r="I29" s="4">
        <v>21</v>
      </c>
      <c r="J29" s="4">
        <f>+MIN(Tabla132[[#This Row],[DUATLÓN CRE AVILES]:[TRIATLÓN POR RELEVOS ROQUETAS]])</f>
        <v>15</v>
      </c>
      <c r="K29" s="4">
        <f>SUM(Tabla132[[#This Row],[DUATLÓN CRE AVILES]:[TRIATLÓN POR RELEVOS ROQUETAS]])</f>
        <v>105</v>
      </c>
      <c r="L29" s="23">
        <f>+Tabla132[[#This Row],[Total]]-Tabla132[[#This Row],[menor]]</f>
        <v>90</v>
      </c>
    </row>
    <row r="30" spans="2:12" x14ac:dyDescent="0.3">
      <c r="B30" s="25">
        <v>24</v>
      </c>
      <c r="C30" s="12" t="s">
        <v>21</v>
      </c>
      <c r="D30" s="4">
        <v>32</v>
      </c>
      <c r="E30" s="4">
        <v>12</v>
      </c>
      <c r="F30" s="4">
        <v>21</v>
      </c>
      <c r="G30" s="4">
        <v>0</v>
      </c>
      <c r="H30" s="4">
        <v>8</v>
      </c>
      <c r="I30" s="4">
        <v>6</v>
      </c>
      <c r="J30" s="4">
        <f>+MIN(Tabla132[[#This Row],[DUATLÓN CRE AVILES]:[TRIATLÓN POR RELEVOS ROQUETAS]])</f>
        <v>0</v>
      </c>
      <c r="K30" s="4">
        <f>SUM(Tabla132[[#This Row],[DUATLÓN CRE AVILES]:[TRIATLÓN POR RELEVOS ROQUETAS]])</f>
        <v>79</v>
      </c>
      <c r="L30" s="23">
        <f>+Tabla132[[#This Row],[Total]]-Tabla132[[#This Row],[menor]]</f>
        <v>79</v>
      </c>
    </row>
    <row r="31" spans="2:12" x14ac:dyDescent="0.3">
      <c r="B31" s="25">
        <v>25</v>
      </c>
      <c r="C31" s="12" t="s">
        <v>41</v>
      </c>
      <c r="D31" s="27" t="s">
        <v>34</v>
      </c>
      <c r="E31" s="27" t="s">
        <v>34</v>
      </c>
      <c r="F31" s="9">
        <v>9</v>
      </c>
      <c r="G31" s="9">
        <v>21</v>
      </c>
      <c r="H31" s="27" t="s">
        <v>34</v>
      </c>
      <c r="I31" s="9" t="s">
        <v>34</v>
      </c>
      <c r="J31" s="27">
        <f>+MIN(Tabla132[[#This Row],[DUATLÓN CRE AVILES]:[TRIATLÓN POR RELEVOS ROQUETAS]])</f>
        <v>9</v>
      </c>
      <c r="K31" s="27">
        <f>SUM(Tabla132[[#This Row],[DUATLÓN CRE AVILES]:[TRIATLÓN POR RELEVOS ROQUETAS]])</f>
        <v>30</v>
      </c>
      <c r="L31" s="24">
        <f>+Tabla132[[#This Row],[Total]]-Tabla132[[#This Row],[menor]]</f>
        <v>21</v>
      </c>
    </row>
  </sheetData>
  <mergeCells count="2">
    <mergeCell ref="D3:E3"/>
    <mergeCell ref="C5:K5"/>
  </mergeCells>
  <pageMargins left="0.7" right="0.7" top="0.75" bottom="0.75" header="0.3" footer="0.3"/>
  <pageSetup paperSize="9" scale="88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FA08E-C821-4E27-99F3-553686E5F6F7}">
  <sheetPr>
    <pageSetUpPr fitToPage="1"/>
  </sheetPr>
  <dimension ref="B1:L35"/>
  <sheetViews>
    <sheetView showGridLines="0" tabSelected="1" zoomScale="90" zoomScaleNormal="90" workbookViewId="0">
      <selection activeCell="K21" sqref="K21"/>
    </sheetView>
  </sheetViews>
  <sheetFormatPr baseColWidth="10" defaultColWidth="10.88671875" defaultRowHeight="14.4" x14ac:dyDescent="0.3"/>
  <cols>
    <col min="1" max="1" width="4.77734375" customWidth="1"/>
    <col min="2" max="2" width="10.88671875" style="1"/>
    <col min="3" max="3" width="43.88671875" customWidth="1"/>
    <col min="4" max="4" width="18.33203125" style="1" bestFit="1" customWidth="1"/>
    <col min="5" max="5" width="17.88671875" style="1" bestFit="1" customWidth="1"/>
    <col min="6" max="6" width="14.44140625" style="1" bestFit="1" customWidth="1"/>
    <col min="7" max="9" width="14.77734375" style="1" bestFit="1" customWidth="1"/>
    <col min="10" max="10" width="14.77734375" style="1" customWidth="1"/>
    <col min="11" max="12" width="10.88671875" style="1"/>
  </cols>
  <sheetData>
    <row r="1" spans="2:12" x14ac:dyDescent="0.3">
      <c r="B1" s="6"/>
      <c r="C1" s="5"/>
      <c r="D1" s="6"/>
      <c r="E1" s="6"/>
      <c r="F1" s="6"/>
      <c r="G1" s="6"/>
      <c r="H1" s="6"/>
      <c r="I1" s="6"/>
      <c r="J1" s="6"/>
      <c r="K1" s="6"/>
      <c r="L1" s="6"/>
    </row>
    <row r="2" spans="2:12" x14ac:dyDescent="0.3">
      <c r="B2" s="6"/>
      <c r="C2" s="5"/>
      <c r="D2" s="6"/>
      <c r="E2" s="6"/>
      <c r="F2" s="6"/>
      <c r="G2" s="6"/>
      <c r="H2" s="6"/>
      <c r="I2" s="6"/>
      <c r="J2" s="6"/>
      <c r="K2" s="6"/>
      <c r="L2" s="6"/>
    </row>
    <row r="3" spans="2:12" ht="18" x14ac:dyDescent="0.35">
      <c r="B3" s="6"/>
      <c r="C3" s="5"/>
      <c r="D3" s="37" t="s">
        <v>3</v>
      </c>
      <c r="E3" s="37"/>
      <c r="F3" s="7"/>
      <c r="G3" s="7"/>
      <c r="H3" s="7"/>
      <c r="I3" s="7"/>
      <c r="J3" s="7"/>
      <c r="K3" s="7"/>
      <c r="L3" s="7"/>
    </row>
    <row r="4" spans="2:12" x14ac:dyDescent="0.3">
      <c r="B4" s="6"/>
      <c r="C4" s="5"/>
      <c r="D4" s="6"/>
      <c r="E4" s="6"/>
      <c r="F4" s="6"/>
      <c r="G4" s="6"/>
      <c r="H4" s="6"/>
      <c r="I4" s="6"/>
      <c r="J4" s="6"/>
      <c r="K4" s="6"/>
      <c r="L4" s="6"/>
    </row>
    <row r="5" spans="2:12" ht="23.4" x14ac:dyDescent="0.45">
      <c r="B5" s="6"/>
      <c r="C5" s="38" t="s">
        <v>29</v>
      </c>
      <c r="D5" s="38"/>
      <c r="E5" s="38"/>
      <c r="F5" s="38"/>
      <c r="G5" s="38"/>
      <c r="H5" s="38"/>
      <c r="I5" s="38"/>
      <c r="J5" s="38"/>
      <c r="K5" s="38"/>
      <c r="L5" s="21"/>
    </row>
    <row r="6" spans="2:12" s="2" customFormat="1" ht="52.8" x14ac:dyDescent="0.3">
      <c r="B6" s="14" t="s">
        <v>1</v>
      </c>
      <c r="C6" s="17" t="s">
        <v>4</v>
      </c>
      <c r="D6" s="10" t="s">
        <v>44</v>
      </c>
      <c r="E6" s="10" t="s">
        <v>45</v>
      </c>
      <c r="F6" s="10" t="s">
        <v>46</v>
      </c>
      <c r="G6" s="18" t="s">
        <v>50</v>
      </c>
      <c r="H6" s="10" t="s">
        <v>47</v>
      </c>
      <c r="I6" s="13" t="s">
        <v>48</v>
      </c>
      <c r="J6" s="19" t="s">
        <v>28</v>
      </c>
      <c r="K6" s="16" t="s">
        <v>0</v>
      </c>
      <c r="L6" s="22" t="s">
        <v>27</v>
      </c>
    </row>
    <row r="7" spans="2:12" x14ac:dyDescent="0.3">
      <c r="B7" s="33">
        <v>1</v>
      </c>
      <c r="C7" s="34" t="s">
        <v>49</v>
      </c>
      <c r="D7" s="39">
        <v>100</v>
      </c>
      <c r="E7" s="35">
        <v>75</v>
      </c>
      <c r="F7" s="35">
        <v>60</v>
      </c>
      <c r="G7" s="35">
        <v>54</v>
      </c>
      <c r="H7" s="35">
        <v>100</v>
      </c>
      <c r="I7" s="35">
        <v>75</v>
      </c>
      <c r="J7" s="40">
        <f>+MIN(Tabla1845[[#This Row],[DUATLÓN CRE AVILES]:[TRIATLÓN POR RELEVOS ROQUETAS]])</f>
        <v>54</v>
      </c>
      <c r="K7" s="41">
        <f>SUM(Tabla1845[[#This Row],[DUATLÓN CRE AVILES]:[TRIATLÓN POR RELEVOS ROQUETAS]])</f>
        <v>464</v>
      </c>
      <c r="L7" s="42">
        <f>+Tabla1845[[#This Row],[Total]]-Tabla1845[[#This Row],[MENOR]]</f>
        <v>410</v>
      </c>
    </row>
    <row r="8" spans="2:12" x14ac:dyDescent="0.3">
      <c r="B8" s="33">
        <v>2</v>
      </c>
      <c r="C8" s="34" t="s">
        <v>30</v>
      </c>
      <c r="D8" s="43">
        <v>96</v>
      </c>
      <c r="E8" s="36">
        <v>69</v>
      </c>
      <c r="F8" s="36">
        <v>75</v>
      </c>
      <c r="G8" s="36">
        <v>75</v>
      </c>
      <c r="H8" s="36">
        <v>92</v>
      </c>
      <c r="I8" s="36">
        <v>69</v>
      </c>
      <c r="J8" s="40">
        <f>+MIN(Tabla1845[[#This Row],[DUATLÓN CRE AVILES]:[TRIATLÓN POR RELEVOS ROQUETAS]])</f>
        <v>69</v>
      </c>
      <c r="K8" s="41">
        <f>SUM(Tabla1845[[#This Row],[DUATLÓN CRE AVILES]:[TRIATLÓN POR RELEVOS ROQUETAS]])</f>
        <v>476</v>
      </c>
      <c r="L8" s="44">
        <f>+Tabla1845[[#This Row],[Total]]-Tabla1845[[#This Row],[MENOR]]</f>
        <v>407</v>
      </c>
    </row>
    <row r="9" spans="2:12" x14ac:dyDescent="0.3">
      <c r="B9" s="33">
        <v>3</v>
      </c>
      <c r="C9" s="34" t="s">
        <v>7</v>
      </c>
      <c r="D9" s="43">
        <v>92</v>
      </c>
      <c r="E9" s="36">
        <v>66</v>
      </c>
      <c r="F9" s="36">
        <v>57</v>
      </c>
      <c r="G9" s="36">
        <v>66</v>
      </c>
      <c r="H9" s="36">
        <v>96</v>
      </c>
      <c r="I9" s="36">
        <v>72</v>
      </c>
      <c r="J9" s="40">
        <f>+MIN(Tabla1845[[#This Row],[DUATLÓN CRE AVILES]:[TRIATLÓN POR RELEVOS ROQUETAS]])</f>
        <v>57</v>
      </c>
      <c r="K9" s="41">
        <f>SUM(Tabla1845[[#This Row],[DUATLÓN CRE AVILES]:[TRIATLÓN POR RELEVOS ROQUETAS]])</f>
        <v>449</v>
      </c>
      <c r="L9" s="44">
        <f>+Tabla1845[[#This Row],[Total]]-Tabla1845[[#This Row],[MENOR]]</f>
        <v>392</v>
      </c>
    </row>
    <row r="10" spans="2:12" x14ac:dyDescent="0.3">
      <c r="B10" s="25">
        <v>4</v>
      </c>
      <c r="C10" s="12" t="s">
        <v>43</v>
      </c>
      <c r="D10" s="3">
        <v>88</v>
      </c>
      <c r="E10" s="4">
        <v>72</v>
      </c>
      <c r="F10" s="9">
        <v>63</v>
      </c>
      <c r="G10" s="9">
        <v>72</v>
      </c>
      <c r="H10" s="9">
        <v>84</v>
      </c>
      <c r="I10" s="9">
        <v>66</v>
      </c>
      <c r="J10" s="20">
        <f>+MIN(Tabla1845[[#This Row],[DUATLÓN CRE AVILES]:[TRIATLÓN POR RELEVOS ROQUETAS]])</f>
        <v>63</v>
      </c>
      <c r="K10" s="11">
        <f>SUM(Tabla1845[[#This Row],[DUATLÓN CRE AVILES]:[TRIATLÓN POR RELEVOS ROQUETAS]])</f>
        <v>445</v>
      </c>
      <c r="L10" s="23">
        <f>+Tabla1845[[#This Row],[Total]]-Tabla1845[[#This Row],[MENOR]]</f>
        <v>382</v>
      </c>
    </row>
    <row r="11" spans="2:12" x14ac:dyDescent="0.3">
      <c r="B11" s="25">
        <v>5</v>
      </c>
      <c r="C11" s="12" t="s">
        <v>33</v>
      </c>
      <c r="D11" s="8">
        <v>84</v>
      </c>
      <c r="E11" s="4">
        <v>57</v>
      </c>
      <c r="F11" s="4">
        <v>66</v>
      </c>
      <c r="G11" s="4">
        <v>60</v>
      </c>
      <c r="H11" s="4">
        <v>88</v>
      </c>
      <c r="I11" s="4">
        <v>60</v>
      </c>
      <c r="J11" s="20">
        <f>+MIN(Tabla1845[[#This Row],[DUATLÓN CRE AVILES]:[TRIATLÓN POR RELEVOS ROQUETAS]])</f>
        <v>57</v>
      </c>
      <c r="K11" s="11">
        <f>SUM(Tabla1845[[#This Row],[DUATLÓN CRE AVILES]:[TRIATLÓN POR RELEVOS ROQUETAS]])</f>
        <v>415</v>
      </c>
      <c r="L11" s="23">
        <f>+Tabla1845[[#This Row],[Total]]-Tabla1845[[#This Row],[MENOR]]</f>
        <v>358</v>
      </c>
    </row>
    <row r="12" spans="2:12" x14ac:dyDescent="0.3">
      <c r="B12" s="25">
        <v>6</v>
      </c>
      <c r="C12" s="12" t="s">
        <v>31</v>
      </c>
      <c r="D12" s="3">
        <v>76</v>
      </c>
      <c r="E12" s="4">
        <v>54</v>
      </c>
      <c r="F12" s="4">
        <v>69</v>
      </c>
      <c r="G12" s="4">
        <v>63</v>
      </c>
      <c r="H12" s="4">
        <v>76</v>
      </c>
      <c r="I12" s="4">
        <v>54</v>
      </c>
      <c r="J12" s="20">
        <f>+MIN(Tabla1845[[#This Row],[DUATLÓN CRE AVILES]:[TRIATLÓN POR RELEVOS ROQUETAS]])</f>
        <v>54</v>
      </c>
      <c r="K12" s="11">
        <f>SUM(Tabla1845[[#This Row],[DUATLÓN CRE AVILES]:[TRIATLÓN POR RELEVOS ROQUETAS]])</f>
        <v>392</v>
      </c>
      <c r="L12" s="23">
        <f>+Tabla1845[[#This Row],[Total]]-Tabla1845[[#This Row],[MENOR]]</f>
        <v>338</v>
      </c>
    </row>
    <row r="13" spans="2:12" x14ac:dyDescent="0.3">
      <c r="B13" s="25">
        <v>7</v>
      </c>
      <c r="C13" s="12" t="s">
        <v>32</v>
      </c>
      <c r="D13" s="3">
        <v>0</v>
      </c>
      <c r="E13" s="4">
        <v>60</v>
      </c>
      <c r="F13" s="9">
        <v>54</v>
      </c>
      <c r="G13" s="9">
        <v>69</v>
      </c>
      <c r="H13" s="9">
        <v>80</v>
      </c>
      <c r="I13" s="9">
        <v>63</v>
      </c>
      <c r="J13" s="20">
        <f>+MIN(Tabla1845[[#This Row],[DUATLÓN CRE AVILES]:[TRIATLÓN POR RELEVOS ROQUETAS]])</f>
        <v>0</v>
      </c>
      <c r="K13" s="11">
        <f>SUM(Tabla1845[[#This Row],[DUATLÓN CRE AVILES]:[TRIATLÓN POR RELEVOS ROQUETAS]])</f>
        <v>326</v>
      </c>
      <c r="L13" s="23">
        <f>+Tabla1845[[#This Row],[Total]]-Tabla1845[[#This Row],[MENOR]]</f>
        <v>326</v>
      </c>
    </row>
    <row r="14" spans="2:12" x14ac:dyDescent="0.3">
      <c r="B14" s="25">
        <v>8</v>
      </c>
      <c r="C14" s="12" t="s">
        <v>42</v>
      </c>
      <c r="D14" s="3">
        <v>80</v>
      </c>
      <c r="E14" s="4">
        <v>63</v>
      </c>
      <c r="F14" s="4">
        <v>51</v>
      </c>
      <c r="G14" s="4">
        <v>57</v>
      </c>
      <c r="H14" s="4">
        <v>72</v>
      </c>
      <c r="I14" s="4">
        <v>51</v>
      </c>
      <c r="J14" s="20">
        <f>+MIN(Tabla1845[[#This Row],[DUATLÓN CRE AVILES]:[TRIATLÓN POR RELEVOS ROQUETAS]])</f>
        <v>51</v>
      </c>
      <c r="K14" s="11">
        <f>SUM(Tabla1845[[#This Row],[DUATLÓN CRE AVILES]:[TRIATLÓN POR RELEVOS ROQUETAS]])</f>
        <v>374</v>
      </c>
      <c r="L14" s="23">
        <f>+Tabla1845[[#This Row],[Total]]-Tabla1845[[#This Row],[MENOR]]</f>
        <v>323</v>
      </c>
    </row>
    <row r="15" spans="2:12" x14ac:dyDescent="0.3">
      <c r="B15" s="25">
        <v>9</v>
      </c>
      <c r="C15" s="12" t="s">
        <v>18</v>
      </c>
      <c r="D15" s="3">
        <v>0</v>
      </c>
      <c r="E15" s="4">
        <v>0</v>
      </c>
      <c r="F15" s="4">
        <v>72</v>
      </c>
      <c r="G15" s="4">
        <v>0</v>
      </c>
      <c r="H15" s="4">
        <v>0</v>
      </c>
      <c r="I15" s="4">
        <v>57</v>
      </c>
      <c r="J15" s="20">
        <f>+MIN(Tabla1845[[#This Row],[DUATLÓN CRE AVILES]:[TRIATLÓN POR RELEVOS ROQUETAS]])</f>
        <v>0</v>
      </c>
      <c r="K15" s="11">
        <f>SUM(Tabla1845[[#This Row],[DUATLÓN CRE AVILES]:[TRIATLÓN POR RELEVOS ROQUETAS]])</f>
        <v>129</v>
      </c>
      <c r="L15" s="23">
        <f>+Tabla1845[[#This Row],[Total]]-Tabla1845[[#This Row],[MENOR]]</f>
        <v>129</v>
      </c>
    </row>
    <row r="16" spans="2:12" x14ac:dyDescent="0.3">
      <c r="B16" s="25"/>
      <c r="C16" s="12"/>
      <c r="D16" s="3"/>
      <c r="E16" s="4"/>
      <c r="F16" s="9"/>
      <c r="G16" s="9"/>
      <c r="H16" s="9"/>
      <c r="I16" s="9"/>
      <c r="J16" s="20">
        <f>+MIN(Tabla1845[[#This Row],[DUATLÓN CRE AVILES]:[TRIATLÓN POR RELEVOS ROQUETAS]])</f>
        <v>0</v>
      </c>
      <c r="K16" s="11">
        <f>SUM(Tabla1845[[#This Row],[DUATLÓN CRE AVILES]:[TRIATLÓN POR RELEVOS ROQUETAS]])</f>
        <v>0</v>
      </c>
      <c r="L16" s="23">
        <f>+Tabla1845[[#This Row],[Total]]-Tabla1845[[#This Row],[MENOR]]</f>
        <v>0</v>
      </c>
    </row>
    <row r="17" spans="2:12" x14ac:dyDescent="0.3">
      <c r="B17" s="25"/>
      <c r="C17" s="12"/>
      <c r="D17" s="3"/>
      <c r="E17" s="4"/>
      <c r="F17" s="4"/>
      <c r="G17" s="4"/>
      <c r="H17" s="4"/>
      <c r="I17" s="4"/>
      <c r="J17" s="20">
        <f>+MIN(Tabla1845[[#This Row],[DUATLÓN CRE AVILES]:[TRIATLÓN POR RELEVOS ROQUETAS]])</f>
        <v>0</v>
      </c>
      <c r="K17" s="11">
        <f>SUM(Tabla1845[[#This Row],[DUATLÓN CRE AVILES]:[TRIATLÓN POR RELEVOS ROQUETAS]])</f>
        <v>0</v>
      </c>
      <c r="L17" s="23">
        <f>+Tabla1845[[#This Row],[Total]]-Tabla1845[[#This Row],[MENOR]]</f>
        <v>0</v>
      </c>
    </row>
    <row r="18" spans="2:12" x14ac:dyDescent="0.3">
      <c r="B18" s="25"/>
      <c r="C18" s="12"/>
      <c r="D18" s="3"/>
      <c r="E18" s="4"/>
      <c r="F18" s="4"/>
      <c r="G18" s="4"/>
      <c r="H18" s="4"/>
      <c r="I18" s="4"/>
      <c r="J18" s="20">
        <f>+MIN(Tabla1845[[#This Row],[DUATLÓN CRE AVILES]:[TRIATLÓN POR RELEVOS ROQUETAS]])</f>
        <v>0</v>
      </c>
      <c r="K18" s="11">
        <f>SUM(Tabla1845[[#This Row],[DUATLÓN CRE AVILES]:[TRIATLÓN POR RELEVOS ROQUETAS]])</f>
        <v>0</v>
      </c>
      <c r="L18" s="23">
        <f>+Tabla1845[[#This Row],[Total]]-Tabla1845[[#This Row],[MENOR]]</f>
        <v>0</v>
      </c>
    </row>
    <row r="19" spans="2:12" x14ac:dyDescent="0.3">
      <c r="B19" s="25"/>
      <c r="C19" s="12"/>
      <c r="D19" s="3"/>
      <c r="E19" s="4"/>
      <c r="F19" s="9"/>
      <c r="G19" s="9"/>
      <c r="H19" s="9"/>
      <c r="I19" s="9"/>
      <c r="J19" s="20">
        <f>+MIN(Tabla1845[[#This Row],[DUATLÓN CRE AVILES]:[TRIATLÓN POR RELEVOS ROQUETAS]])</f>
        <v>0</v>
      </c>
      <c r="K19" s="11">
        <f>SUM(Tabla1845[[#This Row],[DUATLÓN CRE AVILES]:[TRIATLÓN POR RELEVOS ROQUETAS]])</f>
        <v>0</v>
      </c>
      <c r="L19" s="23">
        <f>+Tabla1845[[#This Row],[Total]]-Tabla1845[[#This Row],[MENOR]]</f>
        <v>0</v>
      </c>
    </row>
    <row r="20" spans="2:12" x14ac:dyDescent="0.3">
      <c r="B20" s="25"/>
      <c r="C20" s="12"/>
      <c r="D20" s="3"/>
      <c r="E20" s="4"/>
      <c r="F20" s="4"/>
      <c r="G20" s="4"/>
      <c r="H20" s="4"/>
      <c r="I20" s="4"/>
      <c r="J20" s="20">
        <f>+MIN(Tabla1845[[#This Row],[DUATLÓN CRE AVILES]:[TRIATLÓN POR RELEVOS ROQUETAS]])</f>
        <v>0</v>
      </c>
      <c r="K20" s="11">
        <f>SUM(Tabla1845[[#This Row],[DUATLÓN CRE AVILES]:[TRIATLÓN POR RELEVOS ROQUETAS]])</f>
        <v>0</v>
      </c>
      <c r="L20" s="23">
        <f>+Tabla1845[[#This Row],[Total]]-Tabla1845[[#This Row],[MENOR]]</f>
        <v>0</v>
      </c>
    </row>
    <row r="21" spans="2:12" x14ac:dyDescent="0.3">
      <c r="B21" s="25"/>
      <c r="C21" s="30"/>
      <c r="D21" s="3"/>
      <c r="E21" s="4"/>
      <c r="F21" s="4"/>
      <c r="G21" s="4"/>
      <c r="H21" s="4"/>
      <c r="I21" s="4"/>
      <c r="J21" s="20">
        <f>+MIN(Tabla1845[[#This Row],[DUATLÓN CRE AVILES]:[TRIATLÓN POR RELEVOS ROQUETAS]])</f>
        <v>0</v>
      </c>
      <c r="K21" s="11">
        <f>SUM(Tabla1845[[#This Row],[DUATLÓN CRE AVILES]:[TRIATLÓN POR RELEVOS ROQUETAS]])</f>
        <v>0</v>
      </c>
      <c r="L21" s="24">
        <f>+Tabla1845[[#This Row],[Total]]-Tabla1845[[#This Row],[MENOR]]</f>
        <v>0</v>
      </c>
    </row>
    <row r="22" spans="2:12" x14ac:dyDescent="0.3">
      <c r="B22" s="25"/>
      <c r="C22" s="12"/>
      <c r="D22" s="4"/>
      <c r="E22" s="4"/>
      <c r="F22" s="4"/>
      <c r="G22" s="4"/>
      <c r="H22" s="4"/>
      <c r="I22" s="4"/>
      <c r="J22" s="28">
        <f>+MIN(Tabla1845[[#This Row],[DUATLÓN CRE AVILES]:[TRIATLÓN POR RELEVOS ROQUETAS]])</f>
        <v>0</v>
      </c>
      <c r="K22" s="29">
        <f>SUM(Tabla1845[[#This Row],[DUATLÓN CRE AVILES]:[TRIATLÓN POR RELEVOS ROQUETAS]])</f>
        <v>0</v>
      </c>
      <c r="L22" s="23">
        <f>+Tabla1845[[#This Row],[Total]]-Tabla1845[[#This Row],[MENOR]]</f>
        <v>0</v>
      </c>
    </row>
    <row r="23" spans="2:12" x14ac:dyDescent="0.3">
      <c r="B23" s="25"/>
      <c r="C23" s="12"/>
      <c r="D23" s="4"/>
      <c r="E23" s="4"/>
      <c r="F23" s="4"/>
      <c r="G23" s="4"/>
      <c r="H23" s="4"/>
      <c r="I23" s="4"/>
      <c r="J23" s="28">
        <f>+MIN(Tabla1845[[#This Row],[DUATLÓN CRE AVILES]:[TRIATLÓN POR RELEVOS ROQUETAS]])</f>
        <v>0</v>
      </c>
      <c r="K23" s="29">
        <f>SUM(Tabla1845[[#This Row],[DUATLÓN CRE AVILES]:[TRIATLÓN POR RELEVOS ROQUETAS]])</f>
        <v>0</v>
      </c>
      <c r="L23" s="23">
        <f>+Tabla1845[[#This Row],[Total]]-Tabla1845[[#This Row],[MENOR]]</f>
        <v>0</v>
      </c>
    </row>
    <row r="24" spans="2:12" x14ac:dyDescent="0.3">
      <c r="B24" s="25"/>
      <c r="C24" s="12"/>
      <c r="D24" s="4"/>
      <c r="E24" s="4"/>
      <c r="F24" s="4"/>
      <c r="G24" s="4"/>
      <c r="H24" s="4"/>
      <c r="I24" s="4"/>
      <c r="J24" s="28">
        <f>+MIN(Tabla1845[[#This Row],[DUATLÓN CRE AVILES]:[TRIATLÓN POR RELEVOS ROQUETAS]])</f>
        <v>0</v>
      </c>
      <c r="K24" s="29">
        <f>SUM(Tabla1845[[#This Row],[DUATLÓN CRE AVILES]:[TRIATLÓN POR RELEVOS ROQUETAS]])</f>
        <v>0</v>
      </c>
      <c r="L24" s="23">
        <f>+Tabla1845[[#This Row],[Total]]-Tabla1845[[#This Row],[MENOR]]</f>
        <v>0</v>
      </c>
    </row>
    <row r="25" spans="2:12" x14ac:dyDescent="0.3">
      <c r="B25" s="25"/>
      <c r="C25" s="30"/>
      <c r="D25" s="27"/>
      <c r="E25" s="27"/>
      <c r="F25" s="27"/>
      <c r="G25" s="27"/>
      <c r="H25" s="27"/>
      <c r="I25" s="27"/>
      <c r="J25" s="28">
        <f>+MIN(Tabla1845[[#This Row],[DUATLÓN CRE AVILES]:[TRIATLÓN POR RELEVOS ROQUETAS]])</f>
        <v>0</v>
      </c>
      <c r="K25" s="29">
        <f>SUM(Tabla1845[[#This Row],[DUATLÓN CRE AVILES]:[TRIATLÓN POR RELEVOS ROQUETAS]])</f>
        <v>0</v>
      </c>
      <c r="L25" s="24">
        <f>+Tabla1845[[#This Row],[Total]]-Tabla1845[[#This Row],[MENOR]]</f>
        <v>0</v>
      </c>
    </row>
    <row r="26" spans="2:12" x14ac:dyDescent="0.3">
      <c r="B26" s="25"/>
      <c r="C26" s="12"/>
      <c r="D26" s="4"/>
      <c r="E26" s="4"/>
      <c r="F26" s="4"/>
      <c r="G26" s="4"/>
      <c r="H26" s="4"/>
      <c r="I26" s="4"/>
      <c r="J26" s="20">
        <f>+MIN(Tabla1845[[#This Row],[DUATLÓN CRE AVILES]:[TRIATLÓN POR RELEVOS ROQUETAS]])</f>
        <v>0</v>
      </c>
      <c r="K26" s="11">
        <f>SUM(Tabla1845[[#This Row],[DUATLÓN CRE AVILES]:[TRIATLÓN POR RELEVOS ROQUETAS]])</f>
        <v>0</v>
      </c>
      <c r="L26" s="23">
        <f>+Tabla1845[[#This Row],[Total]]-Tabla1845[[#This Row],[MENOR]]</f>
        <v>0</v>
      </c>
    </row>
    <row r="27" spans="2:12" x14ac:dyDescent="0.3">
      <c r="B27" s="25"/>
      <c r="C27" s="12"/>
      <c r="D27" s="4"/>
      <c r="E27" s="4"/>
      <c r="F27" s="4"/>
      <c r="G27" s="4"/>
      <c r="H27" s="4"/>
      <c r="I27" s="4"/>
      <c r="J27" s="20">
        <f>+MIN(Tabla1845[[#This Row],[DUATLÓN CRE AVILES]:[TRIATLÓN POR RELEVOS ROQUETAS]])</f>
        <v>0</v>
      </c>
      <c r="K27" s="11">
        <f>SUM(Tabla1845[[#This Row],[DUATLÓN CRE AVILES]:[TRIATLÓN POR RELEVOS ROQUETAS]])</f>
        <v>0</v>
      </c>
      <c r="L27" s="23">
        <f>+Tabla1845[[#This Row],[Total]]-Tabla1845[[#This Row],[MENOR]]</f>
        <v>0</v>
      </c>
    </row>
    <row r="28" spans="2:12" x14ac:dyDescent="0.3">
      <c r="B28" s="25"/>
      <c r="C28" s="31"/>
      <c r="D28" s="4"/>
      <c r="E28" s="4"/>
      <c r="F28" s="4"/>
      <c r="G28" s="4"/>
      <c r="H28" s="4"/>
      <c r="I28" s="4"/>
      <c r="J28" s="28">
        <f>+MIN(Tabla1845[[#This Row],[DUATLÓN CRE AVILES]:[TRIATLÓN POR RELEVOS ROQUETAS]])</f>
        <v>0</v>
      </c>
      <c r="K28" s="29">
        <f>SUM(Tabla1845[[#This Row],[DUATLÓN CRE AVILES]:[TRIATLÓN POR RELEVOS ROQUETAS]])</f>
        <v>0</v>
      </c>
      <c r="L28" s="23">
        <f>+Tabla1845[[#This Row],[Total]]-Tabla1845[[#This Row],[MENOR]]</f>
        <v>0</v>
      </c>
    </row>
    <row r="29" spans="2:12" x14ac:dyDescent="0.3">
      <c r="B29" s="25"/>
      <c r="C29" s="31"/>
      <c r="D29" s="4"/>
      <c r="E29" s="4"/>
      <c r="F29" s="4"/>
      <c r="G29" s="4"/>
      <c r="H29" s="4"/>
      <c r="I29" s="4"/>
      <c r="J29" s="28">
        <f>+MIN(Tabla1845[[#This Row],[DUATLÓN CRE AVILES]:[TRIATLÓN POR RELEVOS ROQUETAS]])</f>
        <v>0</v>
      </c>
      <c r="K29" s="29">
        <f>SUM(Tabla1845[[#This Row],[DUATLÓN CRE AVILES]:[TRIATLÓN POR RELEVOS ROQUETAS]])</f>
        <v>0</v>
      </c>
      <c r="L29" s="23">
        <f>+Tabla1845[[#This Row],[Total]]-Tabla1845[[#This Row],[MENOR]]</f>
        <v>0</v>
      </c>
    </row>
    <row r="30" spans="2:12" x14ac:dyDescent="0.3">
      <c r="B30" s="25"/>
      <c r="C30" s="31"/>
      <c r="D30" s="4"/>
      <c r="E30" s="4"/>
      <c r="F30" s="4"/>
      <c r="G30" s="4"/>
      <c r="H30" s="4"/>
      <c r="I30" s="4"/>
      <c r="J30" s="28">
        <f>+MIN(Tabla1845[[#This Row],[DUATLÓN CRE AVILES]:[TRIATLÓN POR RELEVOS ROQUETAS]])</f>
        <v>0</v>
      </c>
      <c r="K30" s="29">
        <f>SUM(Tabla1845[[#This Row],[DUATLÓN CRE AVILES]:[TRIATLÓN POR RELEVOS ROQUETAS]])</f>
        <v>0</v>
      </c>
      <c r="L30" s="23">
        <f>+Tabla1845[[#This Row],[Total]]-Tabla1845[[#This Row],[MENOR]]</f>
        <v>0</v>
      </c>
    </row>
    <row r="31" spans="2:12" x14ac:dyDescent="0.3">
      <c r="B31" s="25"/>
      <c r="C31" s="31"/>
      <c r="D31" s="4"/>
      <c r="E31" s="4"/>
      <c r="F31" s="4"/>
      <c r="G31" s="4"/>
      <c r="H31" s="4"/>
      <c r="I31" s="4"/>
      <c r="J31" s="28">
        <f>+MIN(Tabla1845[[#This Row],[DUATLÓN CRE AVILES]:[TRIATLÓN POR RELEVOS ROQUETAS]])</f>
        <v>0</v>
      </c>
      <c r="K31" s="29">
        <f>SUM(Tabla1845[[#This Row],[DUATLÓN CRE AVILES]:[TRIATLÓN POR RELEVOS ROQUETAS]])</f>
        <v>0</v>
      </c>
      <c r="L31" s="23">
        <f>+Tabla1845[[#This Row],[Total]]-Tabla1845[[#This Row],[MENOR]]</f>
        <v>0</v>
      </c>
    </row>
    <row r="34" spans="3:3" x14ac:dyDescent="0.3">
      <c r="C34" s="1"/>
    </row>
    <row r="35" spans="3:3" x14ac:dyDescent="0.3">
      <c r="C35" s="32"/>
    </row>
  </sheetData>
  <mergeCells count="2">
    <mergeCell ref="D3:E3"/>
    <mergeCell ref="C5:K5"/>
  </mergeCells>
  <pageMargins left="0.7" right="0.7" top="0.75" bottom="0.75" header="0.3" footer="0.3"/>
  <pageSetup paperSize="9" scale="79" orientation="landscape" horizontalDpi="4294967293" verticalDpi="4294967293" r:id="rId1"/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AC589F9719154083BA6B45168F0AA8" ma:contentTypeVersion="13" ma:contentTypeDescription="Crear nuevo documento." ma:contentTypeScope="" ma:versionID="9f419fc4a743685ea562bf9413eb7b74">
  <xsd:schema xmlns:xsd="http://www.w3.org/2001/XMLSchema" xmlns:xs="http://www.w3.org/2001/XMLSchema" xmlns:p="http://schemas.microsoft.com/office/2006/metadata/properties" xmlns:ns3="23cdec36-78bb-4951-803b-d45dff8a7c0b" xmlns:ns4="959defe6-c77b-4aa9-bc09-7b17542295b5" targetNamespace="http://schemas.microsoft.com/office/2006/metadata/properties" ma:root="true" ma:fieldsID="fc4bafd7ae9e8e79ba347c6e989afa56" ns3:_="" ns4:_="">
    <xsd:import namespace="23cdec36-78bb-4951-803b-d45dff8a7c0b"/>
    <xsd:import namespace="959defe6-c77b-4aa9-bc09-7b17542295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cdec36-78bb-4951-803b-d45dff8a7c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defe6-c77b-4aa9-bc09-7b17542295b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33A57B-A329-45DA-A641-B799BADB818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1602187-812F-47A7-B205-EBD0DCCF40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cdec36-78bb-4951-803b-d45dff8a7c0b"/>
    <ds:schemaRef ds:uri="959defe6-c77b-4aa9-bc09-7b17542295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335435-41FE-4575-A0E8-98AC97A252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1ªM 2023</vt:lpstr>
      <vt:lpstr>2ªM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Garcia</dc:creator>
  <cp:lastModifiedBy>Javier Rodriguez | FETRI</cp:lastModifiedBy>
  <cp:lastPrinted>2022-06-08T08:41:54Z</cp:lastPrinted>
  <dcterms:created xsi:type="dcterms:W3CDTF">2020-01-28T08:31:24Z</dcterms:created>
  <dcterms:modified xsi:type="dcterms:W3CDTF">2023-09-16T11:43:44Z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0x0101009CAC589F9719154083BA6B45168F0AA8</vt:lpwstr>
  </property>
</Properties>
</file>