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1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vierRodriguezFETRI\Desktop\"/>
    </mc:Choice>
  </mc:AlternateContent>
  <xr:revisionPtr revIDLastSave="125" documentId="13_ncr:1_{95A74008-97C1-42AF-AF07-AA93685BA4EE}" xr6:coauthVersionLast="47" xr6:coauthVersionMax="47" xr10:uidLastSave="{E55DA9B3-E43F-4793-AA15-C918D7B931FF}"/>
  <bookViews>
    <workbookView xWindow="22932" yWindow="-108" windowWidth="23256" windowHeight="12456" firstSheet="1" activeTab="1" xr2:uid="{D6B9F79B-32EC-4DC1-906A-6010276B8130}"/>
  </bookViews>
  <sheets>
    <sheet name="1ªM 2024" sheetId="14" r:id="rId1"/>
    <sheet name="2ªM 2024" sheetId="1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" i="15" l="1"/>
  <c r="M8" i="15"/>
  <c r="L9" i="15"/>
  <c r="L11" i="15"/>
  <c r="M12" i="15"/>
  <c r="L16" i="15"/>
  <c r="M15" i="15"/>
  <c r="M18" i="15"/>
  <c r="L20" i="15"/>
  <c r="L19" i="15"/>
  <c r="L11" i="14"/>
  <c r="L9" i="14"/>
  <c r="M10" i="14"/>
  <c r="M13" i="14"/>
  <c r="M12" i="14"/>
  <c r="M14" i="14"/>
  <c r="M15" i="14"/>
  <c r="L18" i="14"/>
  <c r="L17" i="14"/>
  <c r="L16" i="14"/>
  <c r="M20" i="14"/>
  <c r="M19" i="14"/>
  <c r="M21" i="14"/>
  <c r="M14" i="15"/>
  <c r="M10" i="15"/>
  <c r="L7" i="14"/>
  <c r="L8" i="14"/>
  <c r="L14" i="14" l="1"/>
  <c r="N14" i="14" s="1"/>
  <c r="L13" i="14"/>
  <c r="N13" i="14" s="1"/>
  <c r="M9" i="14"/>
  <c r="N9" i="14" s="1"/>
  <c r="M18" i="14"/>
  <c r="N18" i="14" s="1"/>
  <c r="L20" i="14"/>
  <c r="N20" i="14" s="1"/>
  <c r="M17" i="15"/>
  <c r="L17" i="15"/>
  <c r="L21" i="15"/>
  <c r="M21" i="15"/>
  <c r="M13" i="15"/>
  <c r="L13" i="15"/>
  <c r="M17" i="14"/>
  <c r="N17" i="14" s="1"/>
  <c r="M16" i="14"/>
  <c r="N16" i="14" s="1"/>
  <c r="M7" i="14"/>
  <c r="N7" i="14" s="1"/>
  <c r="M11" i="14"/>
  <c r="N11" i="14" s="1"/>
  <c r="M19" i="15"/>
  <c r="N19" i="15" s="1"/>
  <c r="M9" i="15"/>
  <c r="N9" i="15" s="1"/>
  <c r="L10" i="15"/>
  <c r="N10" i="15" s="1"/>
  <c r="L15" i="15"/>
  <c r="N15" i="15" s="1"/>
  <c r="L12" i="15"/>
  <c r="N12" i="15" s="1"/>
  <c r="L7" i="15"/>
  <c r="N7" i="15" s="1"/>
  <c r="L15" i="14"/>
  <c r="N15" i="14" s="1"/>
  <c r="L10" i="14"/>
  <c r="N10" i="14" s="1"/>
  <c r="L21" i="14"/>
  <c r="N21" i="14" s="1"/>
  <c r="M20" i="15"/>
  <c r="N20" i="15" s="1"/>
  <c r="L18" i="15"/>
  <c r="N18" i="15" s="1"/>
  <c r="L14" i="15"/>
  <c r="N14" i="15" s="1"/>
  <c r="M11" i="15"/>
  <c r="N11" i="15" s="1"/>
  <c r="M16" i="15"/>
  <c r="N16" i="15" s="1"/>
  <c r="L8" i="15"/>
  <c r="N8" i="15" s="1"/>
  <c r="M8" i="14"/>
  <c r="N8" i="14" s="1"/>
  <c r="L19" i="14"/>
  <c r="N19" i="14" s="1"/>
  <c r="L12" i="14"/>
  <c r="N12" i="14" s="1"/>
  <c r="N13" i="15" l="1"/>
  <c r="N17" i="15"/>
  <c r="N21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Javier Rodriguez | FETRI</author>
  </authors>
  <commentList>
    <comment ref="I18" authorId="0" shapeId="0" xr:uid="{BC37BDE8-C307-4D67-864B-21ADFC306EE7}">
      <text>
        <r>
          <rPr>
            <b/>
            <sz val="9"/>
            <color indexed="81"/>
            <rFont val="Tahoma"/>
            <charset val="1"/>
          </rPr>
          <t>Javier Rodriguez | FETRI:</t>
        </r>
        <r>
          <rPr>
            <sz val="9"/>
            <color indexed="81"/>
            <rFont val="Tahoma"/>
            <charset val="1"/>
          </rPr>
          <t xml:space="preserve">
DNF
</t>
        </r>
      </text>
    </comment>
    <comment ref="E21" authorId="0" shapeId="0" xr:uid="{D0F0A9A5-0E35-4CC5-8D4B-94E4FB44CB20}">
      <text>
        <r>
          <rPr>
            <sz val="11"/>
            <color theme="1"/>
            <rFont val="Calibri"/>
            <family val="2"/>
            <scheme val="minor"/>
          </rPr>
          <t>Javier Rodriguez | FETRI:
DNS</t>
        </r>
      </text>
    </comment>
    <comment ref="F21" authorId="0" shapeId="0" xr:uid="{9FD82712-E2BF-470C-B0FC-16DC5D2BD6F8}">
      <text>
        <t>Javier Rodriguez | FETRI:
DNS</t>
      </text>
    </comment>
  </commentList>
</comments>
</file>

<file path=xl/sharedStrings.xml><?xml version="1.0" encoding="utf-8"?>
<sst xmlns="http://schemas.openxmlformats.org/spreadsheetml/2006/main" count="60" uniqueCount="47">
  <si>
    <t>1ª DIVISIÓN MASC.</t>
  </si>
  <si>
    <t>LIGA NACIONAL DE CLUBES DE DUATLÓN 2024</t>
  </si>
  <si>
    <t>Pos</t>
  </si>
  <si>
    <t>DORSAL</t>
  </si>
  <si>
    <t>PRIMERA DIVISION MASCULINA</t>
  </si>
  <si>
    <t>DUATLON CRE SORIA</t>
  </si>
  <si>
    <t>DUATLON RELEVOS SORIA</t>
  </si>
  <si>
    <t>DUATLON SUPER SPRINT POR CLUBES LA NUCIA</t>
  </si>
  <si>
    <t>DUATLON RELEVOS / PAREJAS LA NUCIA</t>
  </si>
  <si>
    <t>DUATLON SUPER SPRINT POR CLUBES 2*2 LA NUCIA</t>
  </si>
  <si>
    <t>DUATLON POR CLUBES ALBACETE</t>
  </si>
  <si>
    <t>DUATLON POR RELEVOS MIXTOS ALBACETE</t>
  </si>
  <si>
    <t>Total</t>
  </si>
  <si>
    <t>MENOR VALOR</t>
  </si>
  <si>
    <t>PUNTOS FINAL LIGA</t>
  </si>
  <si>
    <t>PEÑOTA DENTAL ALUSIGMA</t>
  </si>
  <si>
    <t>CLUB TRIATLÓN ALBACETE RES</t>
  </si>
  <si>
    <t>CIDADE DE LUGO FLUVIAL</t>
  </si>
  <si>
    <t>DEPORAMA TRIATLÓN SORIANO</t>
  </si>
  <si>
    <t>C.E.A. BETERA</t>
  </si>
  <si>
    <t>SALTOKI TRIKIDEAK</t>
  </si>
  <si>
    <t>STADIUM CASABLANCA MAPEI</t>
  </si>
  <si>
    <t>CLUB DE TRIATLÓN DIABLILLOS DE RIVAS</t>
  </si>
  <si>
    <t>MARLINS TRIATLON MADRID</t>
  </si>
  <si>
    <t>ISBILYA - SLOPPY JOE´S</t>
  </si>
  <si>
    <t>PRAT TRIATLO 1994</t>
  </si>
  <si>
    <t>MONTILLA-CORDOBA TRIATLON</t>
  </si>
  <si>
    <t>TRIATLON FERROL</t>
  </si>
  <si>
    <t>C.T.  MURCIA UNIDATA</t>
  </si>
  <si>
    <t>TRIPUÇOL</t>
  </si>
  <si>
    <t>2ª DIVISIÓN MASC.</t>
  </si>
  <si>
    <t>SEGUNDA DIVISION MASCULINA</t>
  </si>
  <si>
    <t>C.E. KATOA BARCELONA</t>
  </si>
  <si>
    <t>TRI INFINITY MÓSTOLES</t>
  </si>
  <si>
    <t>TRIATLON INFORHOUSE SANTIAGO</t>
  </si>
  <si>
    <t>CLUB TRIATLON 401 TETRASOD</t>
  </si>
  <si>
    <t>TRIATLÓN SANTANDER</t>
  </si>
  <si>
    <t>LA 208 TRIATLON CLUB</t>
  </si>
  <si>
    <t>A.D. NAUTICO DE NARON</t>
  </si>
  <si>
    <t>C.D.T RESISTENTIA T3</t>
  </si>
  <si>
    <t>CLUB TRIATLON TRITONES RIOJA</t>
  </si>
  <si>
    <t>CLUB TRIATLON LAS ROZAS</t>
  </si>
  <si>
    <t>ADSEVILLA</t>
  </si>
  <si>
    <t>CLUB NATACIÓ BARCELONA FASTTRIATLON</t>
  </si>
  <si>
    <t>JAB TRIATLÓN HELIOS</t>
  </si>
  <si>
    <t>VETUSTA UNIVERSIDAD DE OVIEDO TRIATLÓN</t>
  </si>
  <si>
    <t>TRIATLON ARTEIXO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</si>
</sst>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Roboto"/>
    </font>
    <font>
      <sz val="10"/>
      <color theme="0"/>
      <name val="Roboto"/>
    </font>
    <font>
      <sz val="10"/>
      <color theme="1"/>
      <name val="Roboto"/>
    </font>
    <font>
      <b/>
      <sz val="12"/>
      <color rgb="FFD0122D"/>
      <name val="Roboto"/>
    </font>
    <font>
      <b/>
      <sz val="18"/>
      <color theme="0" tint="-0.14999847407452621"/>
      <name val="Roboto"/>
    </font>
    <font>
      <sz val="10"/>
      <color rgb="FFD0122D"/>
      <name val="Roboto"/>
    </font>
    <font>
      <b/>
      <sz val="14"/>
      <color theme="0" tint="-0.14999847407452621"/>
      <name val="Roboto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Roboto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FF00"/>
      <name val="Roboto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000000"/>
      <name val="Roboto"/>
    </font>
    <font>
      <b/>
      <sz val="10"/>
      <color rgb="FF000000"/>
      <name val="Roboto"/>
    </font>
  </fonts>
  <fills count="37">
    <fill>
      <patternFill patternType="none"/>
    </fill>
    <fill>
      <patternFill patternType="gray125"/>
    </fill>
    <fill>
      <patternFill patternType="solid">
        <fgColor rgb="FFD0122D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FF00"/>
        <bgColor indexed="64"/>
      </patternFill>
    </fill>
    <fill>
      <patternFill patternType="solid">
        <fgColor rgb="FFFF0000"/>
        <bgColor indexed="64"/>
      </patternFill>
    </fill>
  </fills>
  <borders count="25">
    <border>
      <left/>
      <right/>
      <top/>
      <bottom/>
      <diagonal/>
    </border>
    <border>
      <left style="thin">
        <color rgb="FFD0122D"/>
      </left>
      <right style="thin">
        <color rgb="FFD0122D"/>
      </right>
      <top style="thin">
        <color rgb="FFD0122D"/>
      </top>
      <bottom style="thin">
        <color rgb="FFD0122D"/>
      </bottom>
      <diagonal/>
    </border>
    <border>
      <left/>
      <right style="thin">
        <color rgb="FFD0122D"/>
      </right>
      <top/>
      <bottom style="thin">
        <color rgb="FFD0122D"/>
      </bottom>
      <diagonal/>
    </border>
    <border>
      <left style="thin">
        <color rgb="FFD0122D"/>
      </left>
      <right style="thin">
        <color rgb="FFD0122D"/>
      </right>
      <top/>
      <bottom style="thin">
        <color rgb="FFD0122D"/>
      </bottom>
      <diagonal/>
    </border>
    <border>
      <left style="thin">
        <color rgb="FFD0122D"/>
      </left>
      <right/>
      <top/>
      <bottom style="thin">
        <color rgb="FFD0122D"/>
      </bottom>
      <diagonal/>
    </border>
    <border>
      <left/>
      <right style="thin">
        <color rgb="FFD0122D"/>
      </right>
      <top style="thin">
        <color rgb="FFD0122D"/>
      </top>
      <bottom style="thin">
        <color rgb="FFD0122D"/>
      </bottom>
      <diagonal/>
    </border>
    <border>
      <left style="thin">
        <color theme="0"/>
      </left>
      <right style="thin">
        <color rgb="FFD0122D"/>
      </right>
      <top style="thin">
        <color theme="0"/>
      </top>
      <bottom style="thin">
        <color theme="0"/>
      </bottom>
      <diagonal/>
    </border>
    <border>
      <left style="thin">
        <color rgb="FFD0122D"/>
      </left>
      <right style="thin">
        <color rgb="FFD0122D"/>
      </right>
      <top style="thin">
        <color theme="0"/>
      </top>
      <bottom style="thin">
        <color theme="0"/>
      </bottom>
      <diagonal/>
    </border>
    <border>
      <left style="thin">
        <color rgb="FFD0122D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rgb="FFD0122D"/>
      </left>
      <right/>
      <top style="thin">
        <color theme="0"/>
      </top>
      <bottom style="thin">
        <color theme="0"/>
      </bottom>
      <diagonal/>
    </border>
    <border>
      <left style="thin">
        <color rgb="FFD0122D"/>
      </left>
      <right style="thin">
        <color rgb="FFD0122D"/>
      </right>
      <top/>
      <bottom style="thin">
        <color theme="0"/>
      </bottom>
      <diagonal/>
    </border>
    <border>
      <left style="thin">
        <color rgb="FFD0122D"/>
      </left>
      <right style="thin">
        <color rgb="FFD0122D"/>
      </right>
      <top/>
      <bottom style="thin">
        <color rgb="FFFFFFF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/>
      </top>
      <bottom/>
      <diagonal/>
    </border>
    <border>
      <left/>
      <right style="thin">
        <color rgb="FFD0122D"/>
      </right>
      <top style="thin">
        <color theme="0"/>
      </top>
      <bottom style="thin">
        <color theme="0"/>
      </bottom>
      <diagonal/>
    </border>
    <border>
      <left style="thin">
        <color rgb="FFD0122D"/>
      </left>
      <right style="thin">
        <color rgb="FFD0122D"/>
      </right>
      <top style="thin">
        <color rgb="FFD0122D"/>
      </top>
      <bottom/>
      <diagonal/>
    </border>
  </borders>
  <cellStyleXfs count="44">
    <xf numFmtId="0" fontId="0" fillId="0" borderId="0"/>
    <xf numFmtId="0" fontId="9" fillId="0" borderId="0"/>
    <xf numFmtId="0" fontId="10" fillId="0" borderId="0"/>
    <xf numFmtId="0" fontId="13" fillId="0" borderId="0" applyNumberFormat="0" applyFill="0" applyBorder="0" applyAlignment="0" applyProtection="0"/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6" fillId="0" borderId="15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7" borderId="16" applyNumberFormat="0" applyAlignment="0" applyProtection="0"/>
    <xf numFmtId="0" fontId="21" fillId="8" borderId="17" applyNumberFormat="0" applyAlignment="0" applyProtection="0"/>
    <xf numFmtId="0" fontId="22" fillId="8" borderId="16" applyNumberFormat="0" applyAlignment="0" applyProtection="0"/>
    <xf numFmtId="0" fontId="23" fillId="0" borderId="18" applyNumberFormat="0" applyFill="0" applyAlignment="0" applyProtection="0"/>
    <xf numFmtId="0" fontId="24" fillId="9" borderId="19" applyNumberFormat="0" applyAlignment="0" applyProtection="0"/>
    <xf numFmtId="0" fontId="25" fillId="0" borderId="0" applyNumberFormat="0" applyFill="0" applyBorder="0" applyAlignment="0" applyProtection="0"/>
    <xf numFmtId="0" fontId="12" fillId="10" borderId="20" applyNumberFormat="0" applyFont="0" applyAlignment="0" applyProtection="0"/>
    <xf numFmtId="0" fontId="26" fillId="0" borderId="0" applyNumberFormat="0" applyFill="0" applyBorder="0" applyAlignment="0" applyProtection="0"/>
    <xf numFmtId="0" fontId="1" fillId="0" borderId="21" applyNumberFormat="0" applyFill="0" applyAlignment="0" applyProtection="0"/>
    <xf numFmtId="0" fontId="27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27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27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27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27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27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5" fillId="2" borderId="0" xfId="0" applyFont="1" applyFill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2" fillId="2" borderId="12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28" fillId="2" borderId="10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 wrapText="1"/>
    </xf>
    <xf numFmtId="0" fontId="4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0" borderId="0" xfId="0" applyFont="1" applyBorder="1" applyAlignment="1">
      <alignment horizontal="justify" vertical="center" wrapText="1"/>
    </xf>
    <xf numFmtId="0" fontId="4" fillId="35" borderId="2" xfId="0" applyFont="1" applyFill="1" applyBorder="1" applyAlignment="1">
      <alignment horizontal="center"/>
    </xf>
    <xf numFmtId="0" fontId="7" fillId="35" borderId="1" xfId="0" applyFont="1" applyFill="1" applyBorder="1" applyAlignment="1">
      <alignment horizontal="center" vertical="center" wrapText="1"/>
    </xf>
    <xf numFmtId="0" fontId="7" fillId="35" borderId="0" xfId="0" applyFont="1" applyFill="1" applyAlignment="1">
      <alignment horizontal="justify" vertical="center" wrapText="1"/>
    </xf>
    <xf numFmtId="0" fontId="4" fillId="35" borderId="3" xfId="0" applyFont="1" applyFill="1" applyBorder="1" applyAlignment="1">
      <alignment horizontal="center"/>
    </xf>
    <xf numFmtId="0" fontId="7" fillId="35" borderId="4" xfId="0" applyFont="1" applyFill="1" applyBorder="1" applyAlignment="1">
      <alignment horizontal="center"/>
    </xf>
    <xf numFmtId="0" fontId="11" fillId="35" borderId="3" xfId="0" applyFont="1" applyFill="1" applyBorder="1" applyAlignment="1">
      <alignment horizontal="center"/>
    </xf>
    <xf numFmtId="0" fontId="4" fillId="35" borderId="5" xfId="0" applyFont="1" applyFill="1" applyBorder="1" applyAlignment="1">
      <alignment horizontal="center"/>
    </xf>
    <xf numFmtId="0" fontId="4" fillId="35" borderId="1" xfId="0" applyFont="1" applyFill="1" applyBorder="1" applyAlignment="1">
      <alignment horizontal="center"/>
    </xf>
    <xf numFmtId="0" fontId="11" fillId="35" borderId="1" xfId="0" applyFont="1" applyFill="1" applyBorder="1" applyAlignment="1">
      <alignment horizontal="center"/>
    </xf>
    <xf numFmtId="0" fontId="31" fillId="36" borderId="2" xfId="0" applyFont="1" applyFill="1" applyBorder="1" applyAlignment="1">
      <alignment horizontal="center"/>
    </xf>
    <xf numFmtId="0" fontId="31" fillId="36" borderId="1" xfId="0" applyFont="1" applyFill="1" applyBorder="1" applyAlignment="1">
      <alignment horizontal="center" vertical="center" wrapText="1"/>
    </xf>
    <xf numFmtId="0" fontId="31" fillId="36" borderId="22" xfId="0" applyFont="1" applyFill="1" applyBorder="1" applyAlignment="1">
      <alignment horizontal="justify" vertical="center" wrapText="1"/>
    </xf>
    <xf numFmtId="0" fontId="31" fillId="36" borderId="1" xfId="0" applyFont="1" applyFill="1" applyBorder="1" applyAlignment="1">
      <alignment horizontal="center"/>
    </xf>
    <xf numFmtId="0" fontId="31" fillId="36" borderId="3" xfId="0" applyFont="1" applyFill="1" applyBorder="1" applyAlignment="1">
      <alignment horizontal="center"/>
    </xf>
    <xf numFmtId="0" fontId="31" fillId="36" borderId="4" xfId="0" applyFont="1" applyFill="1" applyBorder="1" applyAlignment="1">
      <alignment horizontal="center"/>
    </xf>
    <xf numFmtId="0" fontId="32" fillId="36" borderId="1" xfId="0" applyFont="1" applyFill="1" applyBorder="1" applyAlignment="1">
      <alignment horizontal="center"/>
    </xf>
    <xf numFmtId="0" fontId="31" fillId="36" borderId="1" xfId="0" applyFont="1" applyFill="1" applyBorder="1" applyAlignment="1">
      <alignment horizontal="justify" vertical="center" wrapText="1"/>
    </xf>
    <xf numFmtId="0" fontId="31" fillId="36" borderId="5" xfId="0" applyFont="1" applyFill="1" applyBorder="1" applyAlignment="1">
      <alignment horizontal="center"/>
    </xf>
    <xf numFmtId="0" fontId="31" fillId="36" borderId="0" xfId="0" applyFont="1" applyFill="1" applyAlignment="1">
      <alignment horizontal="justify" vertical="center" wrapText="1"/>
    </xf>
    <xf numFmtId="0" fontId="7" fillId="35" borderId="1" xfId="0" applyFont="1" applyFill="1" applyBorder="1" applyAlignment="1">
      <alignment horizontal="justify" vertical="center" wrapText="1"/>
    </xf>
    <xf numFmtId="0" fontId="31" fillId="36" borderId="24" xfId="0" applyFont="1" applyFill="1" applyBorder="1" applyAlignment="1">
      <alignment horizontal="justify" vertical="center" wrapText="1"/>
    </xf>
  </cellXfs>
  <cellStyles count="44">
    <cellStyle name="20% - Énfasis1" xfId="21" builtinId="30" customBuiltin="1"/>
    <cellStyle name="20% - Énfasis2" xfId="25" builtinId="34" customBuiltin="1"/>
    <cellStyle name="20% - Énfasis3" xfId="29" builtinId="38" customBuiltin="1"/>
    <cellStyle name="20% - Énfasis4" xfId="33" builtinId="42" customBuiltin="1"/>
    <cellStyle name="20% - Énfasis5" xfId="37" builtinId="46" customBuiltin="1"/>
    <cellStyle name="20% - Énfasis6" xfId="41" builtinId="50" customBuiltin="1"/>
    <cellStyle name="40% - Énfasis1" xfId="22" builtinId="31" customBuiltin="1"/>
    <cellStyle name="40% - Énfasis2" xfId="26" builtinId="35" customBuiltin="1"/>
    <cellStyle name="40% - Énfasis3" xfId="30" builtinId="39" customBuiltin="1"/>
    <cellStyle name="40% - Énfasis4" xfId="34" builtinId="43" customBuiltin="1"/>
    <cellStyle name="40% - Énfasis5" xfId="38" builtinId="47" customBuiltin="1"/>
    <cellStyle name="40% - Énfasis6" xfId="42" builtinId="51" customBuiltin="1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o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1" xfId="4" builtinId="16" customBuiltin="1"/>
    <cellStyle name="Encabezado 4" xfId="7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1" builtinId="20" customBuiltin="1"/>
    <cellStyle name="Incorrecto" xfId="9" builtinId="27" customBuiltin="1"/>
    <cellStyle name="Neutral" xfId="10" builtinId="28" customBuiltin="1"/>
    <cellStyle name="Normal" xfId="0" builtinId="0"/>
    <cellStyle name="Normal 2" xfId="1" xr:uid="{75AB5CAF-1B20-475D-9CAF-B15CEB5C6671}"/>
    <cellStyle name="Normal 3" xfId="2" xr:uid="{00B0DFE2-26FB-435B-B58F-612011313CED}"/>
    <cellStyle name="Notas" xfId="17" builtinId="10" customBuiltin="1"/>
    <cellStyle name="Salida" xfId="12" builtinId="21" customBuiltin="1"/>
    <cellStyle name="Texto de advertencia" xfId="16" builtinId="11" customBuiltin="1"/>
    <cellStyle name="Texto explicativo" xfId="18" builtinId="53" customBuiltin="1"/>
    <cellStyle name="Título" xfId="3" builtinId="15" customBuiltin="1"/>
    <cellStyle name="Título 2" xfId="5" builtinId="17" customBuiltin="1"/>
    <cellStyle name="Título 3" xfId="6" builtinId="18" customBuiltin="1"/>
    <cellStyle name="Total" xfId="19" builtinId="25" customBuiltin="1"/>
  </cellStyles>
  <dxfs count="36">
    <dxf>
      <font>
        <strike val="0"/>
        <outline val="0"/>
        <shadow val="0"/>
        <u val="none"/>
        <vertAlign val="baseline"/>
        <sz val="10"/>
        <name val="Roboto"/>
        <scheme val="none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Roboto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 outline="0">
        <left style="thin">
          <color rgb="FFD0122D"/>
        </left>
        <right/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/>
        <top/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/>
        <top/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fill>
        <patternFill patternType="none">
          <fgColor indexed="64"/>
          <bgColor auto="1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border>
        <top style="thin">
          <color rgb="FFD0122D"/>
        </top>
      </border>
    </dxf>
    <dxf>
      <border>
        <bottom style="thin">
          <color rgb="FFFFFFFF"/>
        </bottom>
      </border>
    </dxf>
    <dxf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strike val="0"/>
        <outline val="0"/>
        <shadow val="0"/>
        <u val="none"/>
        <vertAlign val="baseline"/>
        <sz val="10"/>
        <name val="Roboto"/>
        <scheme val="none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0"/>
        <name val="Roboto"/>
        <scheme val="none"/>
      </font>
      <fill>
        <patternFill patternType="solid">
          <fgColor indexed="64"/>
          <bgColor rgb="FFD0122D"/>
        </patternFill>
      </fill>
      <border diagonalUp="0" diagonalDown="0">
        <left style="thin">
          <color rgb="FFD0122D"/>
        </left>
        <right style="thin">
          <color rgb="FFD0122D"/>
        </right>
        <top/>
        <bottom/>
        <vertical style="thin">
          <color rgb="FFD0122D"/>
        </vertical>
        <horizontal/>
      </border>
    </dxf>
    <dxf>
      <font>
        <b/>
        <strike val="0"/>
        <outline val="0"/>
        <shadow val="0"/>
        <u val="none"/>
        <vertAlign val="baseline"/>
        <sz val="1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strike val="0"/>
        <outline val="0"/>
        <shadow val="0"/>
        <u val="none"/>
        <vertAlign val="baseline"/>
        <sz val="10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D0122D"/>
        </left>
        <right/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 outline="0">
        <left style="thin">
          <color rgb="FFD0122D"/>
        </left>
        <right/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/>
        <top/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/>
        <top/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fill>
        <patternFill patternType="none">
          <fgColor indexed="64"/>
          <bgColor auto="1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border>
        <top style="thin">
          <color rgb="FFD0122D"/>
        </top>
      </border>
    </dxf>
    <dxf>
      <border>
        <bottom style="thin">
          <color rgb="FFFFFFFF"/>
        </bottom>
      </border>
    </dxf>
    <dxf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strike val="0"/>
        <outline val="0"/>
        <shadow val="0"/>
        <u val="none"/>
        <vertAlign val="baseline"/>
        <sz val="10"/>
        <name val="Roboto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0"/>
        <name val="Roboto"/>
        <scheme val="none"/>
      </font>
      <fill>
        <patternFill patternType="solid">
          <fgColor indexed="64"/>
          <bgColor rgb="FFD0122D"/>
        </patternFill>
      </fill>
      <border diagonalUp="0" diagonalDown="0">
        <left style="thin">
          <color rgb="FFD0122D"/>
        </left>
        <right style="thin">
          <color rgb="FFD0122D"/>
        </right>
        <top/>
        <bottom/>
        <vertical style="thin">
          <color rgb="FFD0122D"/>
        </vertical>
        <horizontal/>
      </border>
    </dxf>
  </dxfs>
  <tableStyles count="0" defaultTableStyle="TableStyleMedium2" defaultPivotStyle="PivotStyleLight16"/>
  <colors>
    <mruColors>
      <color rgb="FF00FF00"/>
      <color rgb="FFD0122D"/>
      <color rgb="FFF161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141112</xdr:colOff>
      <xdr:row>1</xdr:row>
      <xdr:rowOff>7056</xdr:rowOff>
    </xdr:from>
    <xdr:to>
      <xdr:col>3</xdr:col>
      <xdr:colOff>1109297</xdr:colOff>
      <xdr:row>4</xdr:row>
      <xdr:rowOff>72813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73CE65B-CF7E-40B1-9C8F-77F249AA2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057" y="189936"/>
          <a:ext cx="2334916" cy="6353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141112</xdr:colOff>
      <xdr:row>1</xdr:row>
      <xdr:rowOff>7056</xdr:rowOff>
    </xdr:from>
    <xdr:to>
      <xdr:col>3</xdr:col>
      <xdr:colOff>949488</xdr:colOff>
      <xdr:row>4</xdr:row>
      <xdr:rowOff>72813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BCDF656-C710-48F1-B891-06BF4089A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057" y="189936"/>
          <a:ext cx="2334916" cy="63535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9D6300F-E92B-478D-BF48-E7D2D948E1E7}" name="Tabla1326" displayName="Tabla1326" ref="B6:N21" totalsRowShown="0" headerRowDxfId="35" dataDxfId="34" headerRowBorderDxfId="32" tableBorderDxfId="33" totalsRowBorderDxfId="31">
  <autoFilter ref="B6:N21" xr:uid="{0CC7C4C5-FB41-4738-BCA3-B4C815842339}"/>
  <sortState xmlns:xlrd2="http://schemas.microsoft.com/office/spreadsheetml/2017/richdata2" ref="B7:N21">
    <sortCondition descending="1" ref="N6:N21"/>
  </sortState>
  <tableColumns count="13">
    <tableColumn id="1" xr3:uid="{1ED94E68-252E-4A60-BCCC-C6473C978956}" name="Pos" dataDxfId="30"/>
    <tableColumn id="13" xr3:uid="{360E8959-E2F5-4C8B-BB95-29F0F5947E96}" name="DORSAL" dataDxfId="29"/>
    <tableColumn id="2" xr3:uid="{D0A9386B-0268-4AF3-BBF4-38D917DFC4C3}" name="PRIMERA DIVISION MASCULINA" dataDxfId="28"/>
    <tableColumn id="3" xr3:uid="{0656090E-FA12-4258-A342-3DBAF6E1E387}" name="DUATLON CRE SORIA" dataDxfId="27"/>
    <tableColumn id="4" xr3:uid="{53FD8E00-8869-4FD3-B724-88438C9A1586}" name="DUATLON RELEVOS SORIA" dataDxfId="26"/>
    <tableColumn id="5" xr3:uid="{076279FB-B3B0-4F2E-B13E-AAAD5D4CC827}" name="DUATLON SUPER SPRINT POR CLUBES LA NUCIA" dataDxfId="25"/>
    <tableColumn id="6" xr3:uid="{9F2F505B-A26B-4F30-AE7A-03557165A6D1}" name="DUATLON RELEVOS / PAREJAS LA NUCIA" dataDxfId="24"/>
    <tableColumn id="10" xr3:uid="{BEE43D1D-755E-4C6B-B646-7C74B53AB9D5}" name="DUATLON SUPER SPRINT POR CLUBES 2*2 LA NUCIA" dataDxfId="23"/>
    <tableColumn id="9" xr3:uid="{8BB55B55-83A9-4BB2-8FF4-F212A6D40E58}" name="DUATLON POR CLUBES ALBACETE" dataDxfId="22"/>
    <tableColumn id="7" xr3:uid="{D20BF86C-DDC9-438E-9C47-8F1F38681A0C}" name="DUATLON POR RELEVOS MIXTOS ALBACETE" dataDxfId="21"/>
    <tableColumn id="8" xr3:uid="{953236A2-ABA2-42AA-8A63-B524D0451592}" name="Total" dataDxfId="20">
      <calculatedColumnFormula>SUM(Tabla1326[[#This Row],[DUATLON CRE SORIA]:[DUATLON POR RELEVOS MIXTOS ALBACETE]])</calculatedColumnFormula>
    </tableColumn>
    <tableColumn id="11" xr3:uid="{4B2DF3D1-F8A0-4CCF-A4D2-89B4682571D2}" name="MENOR VALOR" dataDxfId="19">
      <calculatedColumnFormula>MIN(Tabla1326[[#This Row],[DUATLON CRE SORIA]:[DUATLON POR RELEVOS MIXTOS ALBACETE]])</calculatedColumnFormula>
    </tableColumn>
    <tableColumn id="12" xr3:uid="{0FA3F1FF-30B5-45A6-AEC7-D66C2BB76D04}" name="PUNTOS FINAL LIGA" dataDxfId="18">
      <calculatedColumnFormula>Tabla1326[[#This Row],[Total]]-Tabla1326[[#This Row],[MENOR VALOR]]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CE8EB6A-0DDC-422C-9DC0-0ECD00922E97}" name="Tabla1847" displayName="Tabla1847" ref="B6:N21" totalsRowShown="0" headerRowDxfId="17" dataDxfId="16" headerRowBorderDxfId="14" tableBorderDxfId="15" totalsRowBorderDxfId="13">
  <autoFilter ref="B6:N21" xr:uid="{0CC7C4C5-FB41-4738-BCA3-B4C815842339}"/>
  <sortState xmlns:xlrd2="http://schemas.microsoft.com/office/spreadsheetml/2017/richdata2" ref="B7:N21">
    <sortCondition descending="1" ref="N6:N21"/>
  </sortState>
  <tableColumns count="13">
    <tableColumn id="1" xr3:uid="{37D479AB-27A1-4725-B291-6F8DCB9AC392}" name="Pos" dataDxfId="12"/>
    <tableColumn id="13" xr3:uid="{F658D674-6D03-404F-AC0A-F4B283019BAF}" name="DORSAL" dataDxfId="11"/>
    <tableColumn id="2" xr3:uid="{69F692C5-194E-48C0-988E-88287DB87C0B}" name="SEGUNDA DIVISION MASCULINA" dataDxfId="10"/>
    <tableColumn id="3" xr3:uid="{59AA82AB-1C84-43A0-A651-75399A9D4D1A}" name="DUATLON CRE SORIA" dataDxfId="9"/>
    <tableColumn id="4" xr3:uid="{CAB9FD72-029B-4708-8A99-AB7D93F3AC17}" name="DUATLON RELEVOS SORIA" dataDxfId="8"/>
    <tableColumn id="5" xr3:uid="{DE074E67-0F30-4A97-A6B8-2F53D479C7C0}" name="DUATLON SUPER SPRINT POR CLUBES LA NUCIA" dataDxfId="7"/>
    <tableColumn id="6" xr3:uid="{48D0A7CD-9CD5-43CF-8504-95ECF583F53B}" name="DUATLON RELEVOS / PAREJAS LA NUCIA" dataDxfId="6"/>
    <tableColumn id="10" xr3:uid="{BE94AE12-92A0-45AD-9D91-C96BE4CBF6B0}" name="DUATLON SUPER SPRINT POR CLUBES 2*2 LA NUCIA" dataDxfId="5"/>
    <tableColumn id="9" xr3:uid="{83CC6B6E-E279-4ECB-B92E-0B1FC8F49A6F}" name="DUATLON POR CLUBES ALBACETE" dataDxfId="4"/>
    <tableColumn id="7" xr3:uid="{A9C9A3B9-297A-41A4-851E-B1D7ED341040}" name="DUATLON POR RELEVOS MIXTOS ALBACETE" dataDxfId="3"/>
    <tableColumn id="8" xr3:uid="{C22B3074-BF20-4ACD-95DA-52EF516B3361}" name="Total" dataDxfId="2">
      <calculatedColumnFormula>SUM(Tabla1847[[#This Row],[DUATLON CRE SORIA]:[DUATLON POR RELEVOS MIXTOS ALBACETE]])</calculatedColumnFormula>
    </tableColumn>
    <tableColumn id="11" xr3:uid="{98ED3C1E-57FD-432B-B705-B8E89A856FB2}" name="MENOR VALOR" dataDxfId="1">
      <calculatedColumnFormula>MIN(Tabla1847[[#This Row],[DUATLON CRE SORIA]:[DUATLON POR RELEVOS MIXTOS ALBACETE]])</calculatedColumnFormula>
    </tableColumn>
    <tableColumn id="12" xr3:uid="{F7BB9253-F922-4257-A728-8671E46C9887}" name="PUNTOS FINAL LIGA" dataDxfId="0">
      <calculatedColumnFormula>Tabla1847[[#This Row],[Total]]-M7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DB38C-D35B-4442-B2ED-D62C6B67D59A}">
  <sheetPr>
    <pageSetUpPr fitToPage="1"/>
  </sheetPr>
  <dimension ref="B1:N21"/>
  <sheetViews>
    <sheetView showGridLines="0" zoomScale="90" zoomScaleNormal="90" workbookViewId="0">
      <selection activeCell="E33" sqref="E33"/>
    </sheetView>
  </sheetViews>
  <sheetFormatPr defaultColWidth="10.85546875" defaultRowHeight="15"/>
  <cols>
    <col min="1" max="1" width="4.7109375" customWidth="1"/>
    <col min="2" max="2" width="9" style="1" customWidth="1"/>
    <col min="3" max="3" width="10.85546875" style="1"/>
    <col min="4" max="4" width="37.85546875" bestFit="1" customWidth="1"/>
    <col min="5" max="5" width="18.28515625" style="1" bestFit="1" customWidth="1"/>
    <col min="6" max="6" width="16.42578125" style="1" customWidth="1"/>
    <col min="7" max="7" width="17.7109375" style="1" customWidth="1"/>
    <col min="8" max="8" width="15.28515625" style="1" customWidth="1"/>
    <col min="9" max="9" width="19.140625" style="1" customWidth="1"/>
    <col min="10" max="10" width="14.42578125" style="1" customWidth="1"/>
    <col min="11" max="11" width="21.28515625" style="1" bestFit="1" customWidth="1"/>
    <col min="12" max="12" width="10.28515625" style="1" bestFit="1" customWidth="1"/>
    <col min="13" max="13" width="13.140625" style="1" customWidth="1"/>
    <col min="14" max="14" width="12.7109375" style="1" bestFit="1" customWidth="1"/>
  </cols>
  <sheetData>
    <row r="1" spans="2:14">
      <c r="B1" s="4"/>
      <c r="C1" s="4"/>
      <c r="D1" s="3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4">
      <c r="B2" s="4"/>
      <c r="C2" s="4"/>
      <c r="D2" s="3"/>
      <c r="E2" s="4"/>
      <c r="F2" s="4"/>
      <c r="G2" s="4"/>
      <c r="H2" s="4"/>
      <c r="I2" s="4"/>
      <c r="J2" s="4"/>
      <c r="K2" s="4"/>
      <c r="L2" s="4"/>
      <c r="M2" s="4"/>
      <c r="N2" s="4"/>
    </row>
    <row r="3" spans="2:14" ht="18.75">
      <c r="B3" s="4"/>
      <c r="C3" s="4"/>
      <c r="D3" s="3"/>
      <c r="E3" s="26" t="s">
        <v>0</v>
      </c>
      <c r="F3" s="26"/>
      <c r="G3" s="5"/>
      <c r="H3" s="5"/>
      <c r="I3" s="5"/>
      <c r="J3" s="5"/>
      <c r="K3" s="5"/>
      <c r="L3" s="5"/>
      <c r="M3" s="5"/>
      <c r="N3" s="5"/>
    </row>
    <row r="4" spans="2:14">
      <c r="B4" s="4"/>
      <c r="C4" s="4"/>
      <c r="D4" s="3"/>
      <c r="E4" s="4"/>
      <c r="F4" s="4"/>
      <c r="G4" s="4"/>
      <c r="H4" s="4"/>
      <c r="I4" s="4"/>
      <c r="J4" s="4"/>
      <c r="K4" s="4"/>
      <c r="L4" s="4"/>
      <c r="M4" s="4"/>
      <c r="N4" s="4"/>
    </row>
    <row r="5" spans="2:14" ht="23.25">
      <c r="B5" s="4"/>
      <c r="C5" s="4"/>
      <c r="D5" s="27" t="s">
        <v>1</v>
      </c>
      <c r="E5" s="27"/>
      <c r="F5" s="27"/>
      <c r="G5" s="27"/>
      <c r="H5" s="27"/>
      <c r="I5" s="27"/>
      <c r="J5" s="27"/>
      <c r="K5" s="27"/>
      <c r="L5" s="27"/>
      <c r="M5" s="4"/>
      <c r="N5" s="4"/>
    </row>
    <row r="6" spans="2:14" s="2" customFormat="1" ht="51">
      <c r="B6" s="6" t="s">
        <v>2</v>
      </c>
      <c r="C6" s="16" t="s">
        <v>3</v>
      </c>
      <c r="D6" s="7" t="s">
        <v>4</v>
      </c>
      <c r="E6" s="8" t="s">
        <v>5</v>
      </c>
      <c r="F6" s="8" t="s">
        <v>6</v>
      </c>
      <c r="G6" s="8" t="s">
        <v>7</v>
      </c>
      <c r="H6" s="8" t="s">
        <v>8</v>
      </c>
      <c r="I6" s="8" t="s">
        <v>9</v>
      </c>
      <c r="J6" s="15" t="s">
        <v>10</v>
      </c>
      <c r="K6" s="10" t="s">
        <v>11</v>
      </c>
      <c r="L6" s="9" t="s">
        <v>12</v>
      </c>
      <c r="M6" s="11" t="s">
        <v>13</v>
      </c>
      <c r="N6" s="14" t="s">
        <v>14</v>
      </c>
    </row>
    <row r="7" spans="2:14" ht="14.25">
      <c r="B7" s="29">
        <v>1</v>
      </c>
      <c r="C7" s="30">
        <v>1</v>
      </c>
      <c r="D7" s="31" t="s">
        <v>15</v>
      </c>
      <c r="E7" s="32">
        <v>60</v>
      </c>
      <c r="F7" s="32">
        <v>42</v>
      </c>
      <c r="G7" s="32">
        <v>52</v>
      </c>
      <c r="H7" s="32">
        <v>48</v>
      </c>
      <c r="I7" s="32">
        <v>60</v>
      </c>
      <c r="J7" s="33">
        <v>90</v>
      </c>
      <c r="K7" s="33">
        <v>42</v>
      </c>
      <c r="L7" s="33">
        <f>SUM(Tabla1326[[#This Row],[DUATLON CRE SORIA]:[DUATLON POR RELEVOS MIXTOS ALBACETE]])</f>
        <v>394</v>
      </c>
      <c r="M7" s="32">
        <f>MIN(Tabla1326[[#This Row],[DUATLON CRE SORIA]:[DUATLON POR RELEVOS MIXTOS ALBACETE]])</f>
        <v>42</v>
      </c>
      <c r="N7" s="34">
        <f>Tabla1326[[#This Row],[Total]]-Tabla1326[[#This Row],[MENOR VALOR]]</f>
        <v>352</v>
      </c>
    </row>
    <row r="8" spans="2:14" ht="14.25">
      <c r="B8" s="35">
        <v>2</v>
      </c>
      <c r="C8" s="30">
        <v>12</v>
      </c>
      <c r="D8" s="31" t="s">
        <v>16</v>
      </c>
      <c r="E8" s="36">
        <v>48</v>
      </c>
      <c r="F8" s="36">
        <v>45</v>
      </c>
      <c r="G8" s="32">
        <v>56</v>
      </c>
      <c r="H8" s="36">
        <v>56</v>
      </c>
      <c r="I8" s="36">
        <v>44</v>
      </c>
      <c r="J8" s="33">
        <v>84</v>
      </c>
      <c r="K8" s="33">
        <v>45</v>
      </c>
      <c r="L8" s="33">
        <f>SUM(Tabla1326[[#This Row],[DUATLON CRE SORIA]:[DUATLON POR RELEVOS MIXTOS ALBACETE]])</f>
        <v>378</v>
      </c>
      <c r="M8" s="36">
        <f>MIN(Tabla1326[[#This Row],[DUATLON CRE SORIA]:[DUATLON POR RELEVOS MIXTOS ALBACETE]])</f>
        <v>44</v>
      </c>
      <c r="N8" s="37">
        <f>Tabla1326[[#This Row],[Total]]-Tabla1326[[#This Row],[MENOR VALOR]]</f>
        <v>334</v>
      </c>
    </row>
    <row r="9" spans="2:14" ht="15" customHeight="1">
      <c r="B9" s="29">
        <v>3</v>
      </c>
      <c r="C9" s="30">
        <v>6</v>
      </c>
      <c r="D9" s="31" t="s">
        <v>17</v>
      </c>
      <c r="E9" s="36">
        <v>20</v>
      </c>
      <c r="F9" s="36">
        <v>39</v>
      </c>
      <c r="G9" s="32">
        <v>36</v>
      </c>
      <c r="H9" s="36">
        <v>60</v>
      </c>
      <c r="I9" s="32">
        <v>56</v>
      </c>
      <c r="J9" s="33">
        <v>54</v>
      </c>
      <c r="K9" s="33">
        <v>36</v>
      </c>
      <c r="L9" s="33">
        <f>SUM(Tabla1326[[#This Row],[DUATLON CRE SORIA]:[DUATLON POR RELEVOS MIXTOS ALBACETE]])</f>
        <v>301</v>
      </c>
      <c r="M9" s="36">
        <f>MIN(Tabla1326[[#This Row],[DUATLON CRE SORIA]:[DUATLON POR RELEVOS MIXTOS ALBACETE]])</f>
        <v>20</v>
      </c>
      <c r="N9" s="37">
        <f>Tabla1326[[#This Row],[Total]]-Tabla1326[[#This Row],[MENOR VALOR]]</f>
        <v>281</v>
      </c>
    </row>
    <row r="10" spans="2:14" ht="14.25">
      <c r="B10" s="18">
        <v>4</v>
      </c>
      <c r="C10" s="19">
        <v>8</v>
      </c>
      <c r="D10" s="20" t="s">
        <v>18</v>
      </c>
      <c r="E10" s="21">
        <v>56</v>
      </c>
      <c r="F10" s="21">
        <v>30</v>
      </c>
      <c r="G10" s="21">
        <v>44</v>
      </c>
      <c r="H10" s="21">
        <v>40</v>
      </c>
      <c r="I10" s="21">
        <v>40</v>
      </c>
      <c r="J10" s="22">
        <v>66</v>
      </c>
      <c r="K10" s="22">
        <v>33</v>
      </c>
      <c r="L10" s="22">
        <f>SUM(Tabla1326[[#This Row],[DUATLON CRE SORIA]:[DUATLON POR RELEVOS MIXTOS ALBACETE]])</f>
        <v>309</v>
      </c>
      <c r="M10" s="24">
        <f>MIN(Tabla1326[[#This Row],[DUATLON CRE SORIA]:[DUATLON POR RELEVOS MIXTOS ALBACETE]])</f>
        <v>30</v>
      </c>
      <c r="N10" s="25">
        <f>Tabla1326[[#This Row],[Total]]-Tabla1326[[#This Row],[MENOR VALOR]]</f>
        <v>279</v>
      </c>
    </row>
    <row r="11" spans="2:14" ht="14.25">
      <c r="B11" s="23">
        <v>5</v>
      </c>
      <c r="C11" s="19">
        <v>13</v>
      </c>
      <c r="D11" s="20" t="s">
        <v>19</v>
      </c>
      <c r="E11" s="24">
        <v>36</v>
      </c>
      <c r="F11" s="24">
        <v>33</v>
      </c>
      <c r="G11" s="21">
        <v>24</v>
      </c>
      <c r="H11" s="24">
        <v>44</v>
      </c>
      <c r="I11" s="24">
        <v>36</v>
      </c>
      <c r="J11" s="22">
        <v>78</v>
      </c>
      <c r="K11" s="22">
        <v>39</v>
      </c>
      <c r="L11" s="22">
        <f>SUM(Tabla1326[[#This Row],[DUATLON CRE SORIA]:[DUATLON POR RELEVOS MIXTOS ALBACETE]])</f>
        <v>290</v>
      </c>
      <c r="M11" s="24">
        <f>MIN(Tabla1326[[#This Row],[DUATLON CRE SORIA]:[DUATLON POR RELEVOS MIXTOS ALBACETE]])</f>
        <v>24</v>
      </c>
      <c r="N11" s="25">
        <f>Tabla1326[[#This Row],[Total]]-Tabla1326[[#This Row],[MENOR VALOR]]</f>
        <v>266</v>
      </c>
    </row>
    <row r="12" spans="2:14" ht="14.25">
      <c r="B12" s="18">
        <v>6</v>
      </c>
      <c r="C12" s="19">
        <v>3</v>
      </c>
      <c r="D12" s="20" t="s">
        <v>20</v>
      </c>
      <c r="E12" s="24">
        <v>40</v>
      </c>
      <c r="F12" s="24">
        <v>24</v>
      </c>
      <c r="G12" s="21">
        <v>40</v>
      </c>
      <c r="H12" s="24">
        <v>52</v>
      </c>
      <c r="I12" s="21">
        <v>52</v>
      </c>
      <c r="J12" s="22">
        <v>48</v>
      </c>
      <c r="K12" s="22">
        <v>24</v>
      </c>
      <c r="L12" s="22">
        <f>SUM(Tabla1326[[#This Row],[DUATLON CRE SORIA]:[DUATLON POR RELEVOS MIXTOS ALBACETE]])</f>
        <v>280</v>
      </c>
      <c r="M12" s="24">
        <f>MIN(Tabla1326[[#This Row],[DUATLON CRE SORIA]:[DUATLON POR RELEVOS MIXTOS ALBACETE]])</f>
        <v>24</v>
      </c>
      <c r="N12" s="25">
        <f>Tabla1326[[#This Row],[Total]]-Tabla1326[[#This Row],[MENOR VALOR]]</f>
        <v>256</v>
      </c>
    </row>
    <row r="13" spans="2:14" ht="14.25">
      <c r="B13" s="18">
        <v>7</v>
      </c>
      <c r="C13" s="19">
        <v>4</v>
      </c>
      <c r="D13" s="20" t="s">
        <v>21</v>
      </c>
      <c r="E13" s="21">
        <v>52</v>
      </c>
      <c r="F13" s="21">
        <v>21</v>
      </c>
      <c r="G13" s="21">
        <v>28</v>
      </c>
      <c r="H13" s="21">
        <v>36</v>
      </c>
      <c r="I13" s="21">
        <v>32</v>
      </c>
      <c r="J13" s="22">
        <v>72</v>
      </c>
      <c r="K13" s="22">
        <v>30</v>
      </c>
      <c r="L13" s="22">
        <f>SUM(Tabla1326[[#This Row],[DUATLON CRE SORIA]:[DUATLON POR RELEVOS MIXTOS ALBACETE]])</f>
        <v>271</v>
      </c>
      <c r="M13" s="24">
        <f>MIN(Tabla1326[[#This Row],[DUATLON CRE SORIA]:[DUATLON POR RELEVOS MIXTOS ALBACETE]])</f>
        <v>21</v>
      </c>
      <c r="N13" s="25">
        <f>Tabla1326[[#This Row],[Total]]-Tabla1326[[#This Row],[MENOR VALOR]]</f>
        <v>250</v>
      </c>
    </row>
    <row r="14" spans="2:14" ht="14.25">
      <c r="B14" s="23">
        <v>8</v>
      </c>
      <c r="C14" s="19">
        <v>2</v>
      </c>
      <c r="D14" s="20" t="s">
        <v>22</v>
      </c>
      <c r="E14" s="24">
        <v>44</v>
      </c>
      <c r="F14" s="24">
        <v>27</v>
      </c>
      <c r="G14" s="21">
        <v>60</v>
      </c>
      <c r="H14" s="24">
        <v>28</v>
      </c>
      <c r="I14" s="24">
        <v>24</v>
      </c>
      <c r="J14" s="22">
        <v>60</v>
      </c>
      <c r="K14" s="22">
        <v>27</v>
      </c>
      <c r="L14" s="22">
        <f>SUM(Tabla1326[[#This Row],[DUATLON CRE SORIA]:[DUATLON POR RELEVOS MIXTOS ALBACETE]])</f>
        <v>270</v>
      </c>
      <c r="M14" s="24">
        <f>MIN(Tabla1326[[#This Row],[DUATLON CRE SORIA]:[DUATLON POR RELEVOS MIXTOS ALBACETE]])</f>
        <v>24</v>
      </c>
      <c r="N14" s="25">
        <f>Tabla1326[[#This Row],[Total]]-Tabla1326[[#This Row],[MENOR VALOR]]</f>
        <v>246</v>
      </c>
    </row>
    <row r="15" spans="2:14" ht="14.25">
      <c r="B15" s="18">
        <v>9</v>
      </c>
      <c r="C15" s="19">
        <v>5</v>
      </c>
      <c r="D15" s="20" t="s">
        <v>23</v>
      </c>
      <c r="E15" s="24">
        <v>24</v>
      </c>
      <c r="F15" s="24">
        <v>36</v>
      </c>
      <c r="G15" s="21">
        <v>48</v>
      </c>
      <c r="H15" s="24">
        <v>32</v>
      </c>
      <c r="I15" s="21">
        <v>48</v>
      </c>
      <c r="J15" s="22">
        <v>42</v>
      </c>
      <c r="K15" s="22">
        <v>18</v>
      </c>
      <c r="L15" s="22">
        <f>SUM(Tabla1326[[#This Row],[DUATLON CRE SORIA]:[DUATLON POR RELEVOS MIXTOS ALBACETE]])</f>
        <v>248</v>
      </c>
      <c r="M15" s="24">
        <f>MIN(Tabla1326[[#This Row],[DUATLON CRE SORIA]:[DUATLON POR RELEVOS MIXTOS ALBACETE]])</f>
        <v>18</v>
      </c>
      <c r="N15" s="25">
        <f>Tabla1326[[#This Row],[Total]]-Tabla1326[[#This Row],[MENOR VALOR]]</f>
        <v>230</v>
      </c>
    </row>
    <row r="16" spans="2:14" ht="14.25">
      <c r="B16" s="18">
        <v>10</v>
      </c>
      <c r="C16" s="19">
        <v>7</v>
      </c>
      <c r="D16" s="28" t="s">
        <v>24</v>
      </c>
      <c r="E16" s="21">
        <v>32</v>
      </c>
      <c r="F16" s="21">
        <v>12</v>
      </c>
      <c r="G16" s="21">
        <v>32</v>
      </c>
      <c r="H16" s="21">
        <v>8</v>
      </c>
      <c r="I16" s="21">
        <v>28</v>
      </c>
      <c r="J16" s="22">
        <v>30</v>
      </c>
      <c r="K16" s="22">
        <v>15</v>
      </c>
      <c r="L16" s="22">
        <f>SUM(Tabla1326[[#This Row],[DUATLON CRE SORIA]:[DUATLON POR RELEVOS MIXTOS ALBACETE]])</f>
        <v>157</v>
      </c>
      <c r="M16" s="24">
        <f>MIN(Tabla1326[[#This Row],[DUATLON CRE SORIA]:[DUATLON POR RELEVOS MIXTOS ALBACETE]])</f>
        <v>8</v>
      </c>
      <c r="N16" s="25">
        <f>Tabla1326[[#This Row],[Total]]-Tabla1326[[#This Row],[MENOR VALOR]]</f>
        <v>149</v>
      </c>
    </row>
    <row r="17" spans="2:14" ht="14.25">
      <c r="B17" s="23">
        <v>11</v>
      </c>
      <c r="C17" s="19">
        <v>14</v>
      </c>
      <c r="D17" s="28" t="s">
        <v>25</v>
      </c>
      <c r="E17" s="24">
        <v>28</v>
      </c>
      <c r="F17" s="24">
        <v>9</v>
      </c>
      <c r="G17" s="21">
        <v>20</v>
      </c>
      <c r="H17" s="24">
        <v>24</v>
      </c>
      <c r="I17" s="24">
        <v>20</v>
      </c>
      <c r="J17" s="22">
        <v>12</v>
      </c>
      <c r="K17" s="22">
        <v>21</v>
      </c>
      <c r="L17" s="22">
        <f>SUM(Tabla1326[[#This Row],[DUATLON CRE SORIA]:[DUATLON POR RELEVOS MIXTOS ALBACETE]])</f>
        <v>134</v>
      </c>
      <c r="M17" s="24">
        <f>MIN(Tabla1326[[#This Row],[DUATLON CRE SORIA]:[DUATLON POR RELEVOS MIXTOS ALBACETE]])</f>
        <v>9</v>
      </c>
      <c r="N17" s="25">
        <f>Tabla1326[[#This Row],[Total]]-Tabla1326[[#This Row],[MENOR VALOR]]</f>
        <v>125</v>
      </c>
    </row>
    <row r="18" spans="2:14" ht="14.25">
      <c r="B18" s="38">
        <v>12</v>
      </c>
      <c r="C18" s="39">
        <v>11</v>
      </c>
      <c r="D18" s="40" t="s">
        <v>26</v>
      </c>
      <c r="E18" s="41">
        <v>12</v>
      </c>
      <c r="F18" s="41">
        <v>6</v>
      </c>
      <c r="G18" s="42">
        <v>4</v>
      </c>
      <c r="H18" s="41">
        <v>20</v>
      </c>
      <c r="I18" s="42">
        <v>16</v>
      </c>
      <c r="J18" s="43">
        <v>36</v>
      </c>
      <c r="K18" s="43">
        <v>12</v>
      </c>
      <c r="L18" s="43">
        <f>SUM(Tabla1326[[#This Row],[DUATLON CRE SORIA]:[DUATLON POR RELEVOS MIXTOS ALBACETE]])</f>
        <v>106</v>
      </c>
      <c r="M18" s="41">
        <f>MIN(Tabla1326[[#This Row],[DUATLON CRE SORIA]:[DUATLON POR RELEVOS MIXTOS ALBACETE]])</f>
        <v>4</v>
      </c>
      <c r="N18" s="44">
        <f>Tabla1326[[#This Row],[Total]]-Tabla1326[[#This Row],[MENOR VALOR]]</f>
        <v>102</v>
      </c>
    </row>
    <row r="19" spans="2:14" ht="14.25">
      <c r="B19" s="38">
        <v>13</v>
      </c>
      <c r="C19" s="39">
        <v>10</v>
      </c>
      <c r="D19" s="45" t="s">
        <v>27</v>
      </c>
      <c r="E19" s="42">
        <v>8</v>
      </c>
      <c r="F19" s="42">
        <v>18</v>
      </c>
      <c r="G19" s="42">
        <v>16</v>
      </c>
      <c r="H19" s="42">
        <v>12</v>
      </c>
      <c r="I19" s="42">
        <v>12</v>
      </c>
      <c r="J19" s="43">
        <v>24</v>
      </c>
      <c r="K19" s="43">
        <v>3</v>
      </c>
      <c r="L19" s="43">
        <f>SUM(Tabla1326[[#This Row],[DUATLON CRE SORIA]:[DUATLON POR RELEVOS MIXTOS ALBACETE]])</f>
        <v>93</v>
      </c>
      <c r="M19" s="41">
        <f>MIN(Tabla1326[[#This Row],[DUATLON CRE SORIA]:[DUATLON POR RELEVOS MIXTOS ALBACETE]])</f>
        <v>3</v>
      </c>
      <c r="N19" s="44">
        <f>Tabla1326[[#This Row],[Total]]-Tabla1326[[#This Row],[MENOR VALOR]]</f>
        <v>90</v>
      </c>
    </row>
    <row r="20" spans="2:14" ht="14.25">
      <c r="B20" s="46">
        <v>14</v>
      </c>
      <c r="C20" s="39">
        <v>9</v>
      </c>
      <c r="D20" s="45" t="s">
        <v>28</v>
      </c>
      <c r="E20" s="41">
        <v>16</v>
      </c>
      <c r="F20" s="41">
        <v>15</v>
      </c>
      <c r="G20" s="42">
        <v>12</v>
      </c>
      <c r="H20" s="41">
        <v>16</v>
      </c>
      <c r="I20" s="41">
        <v>8</v>
      </c>
      <c r="J20" s="43">
        <v>18</v>
      </c>
      <c r="K20" s="43">
        <v>6</v>
      </c>
      <c r="L20" s="43">
        <f>SUM(Tabla1326[[#This Row],[DUATLON CRE SORIA]:[DUATLON POR RELEVOS MIXTOS ALBACETE]])</f>
        <v>91</v>
      </c>
      <c r="M20" s="41">
        <f>MIN(Tabla1326[[#This Row],[DUATLON CRE SORIA]:[DUATLON POR RELEVOS MIXTOS ALBACETE]])</f>
        <v>6</v>
      </c>
      <c r="N20" s="44">
        <f>Tabla1326[[#This Row],[Total]]-Tabla1326[[#This Row],[MENOR VALOR]]</f>
        <v>85</v>
      </c>
    </row>
    <row r="21" spans="2:14" ht="14.25">
      <c r="B21" s="38">
        <v>15</v>
      </c>
      <c r="C21" s="39">
        <v>15</v>
      </c>
      <c r="D21" s="47" t="s">
        <v>29</v>
      </c>
      <c r="E21" s="41">
        <v>4</v>
      </c>
      <c r="F21" s="41">
        <v>3</v>
      </c>
      <c r="G21" s="42">
        <v>8</v>
      </c>
      <c r="H21" s="41">
        <v>4</v>
      </c>
      <c r="I21" s="42">
        <v>4</v>
      </c>
      <c r="J21" s="43">
        <v>6</v>
      </c>
      <c r="K21" s="43">
        <v>9</v>
      </c>
      <c r="L21" s="43">
        <f>SUM(Tabla1326[[#This Row],[DUATLON CRE SORIA]:[DUATLON POR RELEVOS MIXTOS ALBACETE]])</f>
        <v>38</v>
      </c>
      <c r="M21" s="41">
        <f>MIN(Tabla1326[[#This Row],[DUATLON CRE SORIA]:[DUATLON POR RELEVOS MIXTOS ALBACETE]])</f>
        <v>3</v>
      </c>
      <c r="N21" s="44">
        <f>Tabla1326[[#This Row],[Total]]-Tabla1326[[#This Row],[MENOR VALOR]]</f>
        <v>35</v>
      </c>
    </row>
  </sheetData>
  <mergeCells count="2">
    <mergeCell ref="E3:F3"/>
    <mergeCell ref="D5:L5"/>
  </mergeCells>
  <pageMargins left="0.7" right="0.7" top="0.75" bottom="0.75" header="0.3" footer="0.3"/>
  <pageSetup paperSize="9" scale="88" fitToHeight="0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A1D44-795A-4DCD-B655-79BA13EAB9AE}">
  <dimension ref="B1:N22"/>
  <sheetViews>
    <sheetView showGridLines="0" tabSelected="1" zoomScale="90" zoomScaleNormal="90" workbookViewId="0">
      <selection activeCell="D28" sqref="D28"/>
    </sheetView>
  </sheetViews>
  <sheetFormatPr defaultColWidth="10.85546875" defaultRowHeight="15"/>
  <cols>
    <col min="1" max="1" width="4.7109375" customWidth="1"/>
    <col min="2" max="2" width="9.28515625" style="1" bestFit="1" customWidth="1"/>
    <col min="3" max="3" width="13.140625" style="1" bestFit="1" customWidth="1"/>
    <col min="4" max="4" width="42.7109375" customWidth="1"/>
    <col min="5" max="5" width="12.5703125" style="1" customWidth="1"/>
    <col min="6" max="6" width="15.42578125" style="1" customWidth="1"/>
    <col min="7" max="9" width="21.7109375" style="1" customWidth="1"/>
    <col min="10" max="10" width="14.7109375" style="1" customWidth="1"/>
    <col min="11" max="11" width="18.28515625" style="1" customWidth="1"/>
    <col min="12" max="12" width="7.7109375" style="1" bestFit="1" customWidth="1"/>
    <col min="13" max="13" width="12.42578125" style="1" bestFit="1" customWidth="1"/>
    <col min="14" max="14" width="15.5703125" style="1" bestFit="1" customWidth="1"/>
  </cols>
  <sheetData>
    <row r="1" spans="2:14">
      <c r="B1" s="4"/>
      <c r="C1" s="4"/>
      <c r="D1" s="3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4">
      <c r="B2" s="4"/>
      <c r="C2" s="4"/>
      <c r="D2" s="3"/>
      <c r="E2" s="4"/>
      <c r="F2" s="4"/>
      <c r="G2" s="4"/>
      <c r="H2" s="4"/>
      <c r="I2" s="4"/>
      <c r="J2" s="4"/>
      <c r="K2" s="4"/>
      <c r="L2" s="4"/>
      <c r="M2" s="4"/>
      <c r="N2" s="4"/>
    </row>
    <row r="3" spans="2:14" ht="18.75">
      <c r="B3" s="4"/>
      <c r="C3" s="4"/>
      <c r="D3" s="3"/>
      <c r="E3" s="26" t="s">
        <v>30</v>
      </c>
      <c r="F3" s="26"/>
      <c r="G3" s="5"/>
      <c r="H3" s="5"/>
      <c r="I3" s="5"/>
      <c r="J3" s="5"/>
      <c r="K3" s="5"/>
      <c r="L3" s="5"/>
      <c r="M3" s="5"/>
      <c r="N3" s="5"/>
    </row>
    <row r="4" spans="2:14">
      <c r="B4" s="4"/>
      <c r="C4" s="4"/>
      <c r="D4" s="3"/>
      <c r="E4" s="4"/>
      <c r="F4" s="4"/>
      <c r="G4" s="4"/>
      <c r="H4" s="4"/>
      <c r="I4" s="4"/>
      <c r="J4" s="4"/>
      <c r="K4" s="4"/>
      <c r="L4" s="4"/>
      <c r="M4" s="4"/>
      <c r="N4" s="4"/>
    </row>
    <row r="5" spans="2:14" ht="23.25">
      <c r="B5" s="4"/>
      <c r="C5" s="4"/>
      <c r="D5" s="27" t="s">
        <v>1</v>
      </c>
      <c r="E5" s="27"/>
      <c r="F5" s="27"/>
      <c r="G5" s="27"/>
      <c r="H5" s="27"/>
      <c r="I5" s="27"/>
      <c r="J5" s="27"/>
      <c r="K5" s="27"/>
      <c r="L5" s="27"/>
      <c r="M5" s="4"/>
      <c r="N5" s="4"/>
    </row>
    <row r="6" spans="2:14" s="2" customFormat="1" ht="38.25">
      <c r="B6" s="6" t="s">
        <v>2</v>
      </c>
      <c r="C6" s="16" t="s">
        <v>3</v>
      </c>
      <c r="D6" s="7" t="s">
        <v>31</v>
      </c>
      <c r="E6" s="8" t="s">
        <v>5</v>
      </c>
      <c r="F6" s="8" t="s">
        <v>6</v>
      </c>
      <c r="G6" s="8" t="s">
        <v>7</v>
      </c>
      <c r="H6" s="8" t="s">
        <v>8</v>
      </c>
      <c r="I6" s="8" t="s">
        <v>9</v>
      </c>
      <c r="J6" s="15" t="s">
        <v>10</v>
      </c>
      <c r="K6" s="10" t="s">
        <v>11</v>
      </c>
      <c r="L6" s="9" t="s">
        <v>12</v>
      </c>
      <c r="M6" s="13" t="s">
        <v>13</v>
      </c>
      <c r="N6" s="14" t="s">
        <v>14</v>
      </c>
    </row>
    <row r="7" spans="2:14" ht="14.25">
      <c r="B7" s="29">
        <v>1</v>
      </c>
      <c r="C7" s="30">
        <v>28</v>
      </c>
      <c r="D7" s="48" t="s">
        <v>32</v>
      </c>
      <c r="E7" s="32">
        <v>52</v>
      </c>
      <c r="F7" s="32">
        <v>42</v>
      </c>
      <c r="G7" s="32">
        <v>60</v>
      </c>
      <c r="H7" s="32">
        <v>60</v>
      </c>
      <c r="I7" s="32">
        <v>60</v>
      </c>
      <c r="J7" s="33">
        <v>90</v>
      </c>
      <c r="K7" s="33">
        <v>39</v>
      </c>
      <c r="L7" s="33">
        <f>SUM(Tabla1847[[#This Row],[DUATLON CRE SORIA]:[DUATLON POR RELEVOS MIXTOS ALBACETE]])</f>
        <v>403</v>
      </c>
      <c r="M7" s="32">
        <f>MIN(Tabla1847[[#This Row],[DUATLON CRE SORIA]:[DUATLON POR RELEVOS MIXTOS ALBACETE]])</f>
        <v>39</v>
      </c>
      <c r="N7" s="34">
        <f>Tabla1847[[#This Row],[Total]]-M7</f>
        <v>364</v>
      </c>
    </row>
    <row r="8" spans="2:14" ht="14.25">
      <c r="B8" s="35">
        <v>2</v>
      </c>
      <c r="C8" s="30">
        <v>29</v>
      </c>
      <c r="D8" s="48" t="s">
        <v>33</v>
      </c>
      <c r="E8" s="36">
        <v>60</v>
      </c>
      <c r="F8" s="36">
        <v>30</v>
      </c>
      <c r="G8" s="36">
        <v>56</v>
      </c>
      <c r="H8" s="36">
        <v>56</v>
      </c>
      <c r="I8" s="36">
        <v>56</v>
      </c>
      <c r="J8" s="33">
        <v>78</v>
      </c>
      <c r="K8" s="33">
        <v>45</v>
      </c>
      <c r="L8" s="33">
        <f>SUM(Tabla1847[[#This Row],[DUATLON CRE SORIA]:[DUATLON POR RELEVOS MIXTOS ALBACETE]])</f>
        <v>381</v>
      </c>
      <c r="M8" s="36">
        <f>MIN(Tabla1847[[#This Row],[DUATLON CRE SORIA]:[DUATLON POR RELEVOS MIXTOS ALBACETE]])</f>
        <v>30</v>
      </c>
      <c r="N8" s="37">
        <f>Tabla1847[[#This Row],[Total]]-M8</f>
        <v>351</v>
      </c>
    </row>
    <row r="9" spans="2:14" ht="14.25">
      <c r="B9" s="29">
        <v>3</v>
      </c>
      <c r="C9" s="30">
        <v>27</v>
      </c>
      <c r="D9" s="48" t="s">
        <v>34</v>
      </c>
      <c r="E9" s="36">
        <v>36</v>
      </c>
      <c r="F9" s="36">
        <v>45</v>
      </c>
      <c r="G9" s="32">
        <v>52</v>
      </c>
      <c r="H9" s="36">
        <v>48</v>
      </c>
      <c r="I9" s="32">
        <v>52</v>
      </c>
      <c r="J9" s="33">
        <v>84</v>
      </c>
      <c r="K9" s="33">
        <v>36</v>
      </c>
      <c r="L9" s="33">
        <f>SUM(Tabla1847[[#This Row],[DUATLON CRE SORIA]:[DUATLON POR RELEVOS MIXTOS ALBACETE]])</f>
        <v>353</v>
      </c>
      <c r="M9" s="36">
        <f>MIN(Tabla1847[[#This Row],[DUATLON CRE SORIA]:[DUATLON POR RELEVOS MIXTOS ALBACETE]])</f>
        <v>36</v>
      </c>
      <c r="N9" s="37">
        <f>Tabla1847[[#This Row],[Total]]-M9</f>
        <v>317</v>
      </c>
    </row>
    <row r="10" spans="2:14" ht="14.25">
      <c r="B10" s="29">
        <v>5</v>
      </c>
      <c r="C10" s="30">
        <v>35</v>
      </c>
      <c r="D10" s="48" t="s">
        <v>35</v>
      </c>
      <c r="E10" s="32">
        <v>56</v>
      </c>
      <c r="F10" s="32">
        <v>39</v>
      </c>
      <c r="G10" s="32">
        <v>44</v>
      </c>
      <c r="H10" s="32">
        <v>52</v>
      </c>
      <c r="I10" s="32">
        <v>44</v>
      </c>
      <c r="J10" s="33">
        <v>54</v>
      </c>
      <c r="K10" s="33">
        <v>18</v>
      </c>
      <c r="L10" s="33">
        <f>SUM(Tabla1847[[#This Row],[DUATLON CRE SORIA]:[DUATLON POR RELEVOS MIXTOS ALBACETE]])</f>
        <v>307</v>
      </c>
      <c r="M10" s="36">
        <f>MIN(Tabla1847[[#This Row],[DUATLON CRE SORIA]:[DUATLON POR RELEVOS MIXTOS ALBACETE]])</f>
        <v>18</v>
      </c>
      <c r="N10" s="37">
        <f>Tabla1847[[#This Row],[Total]]-M10</f>
        <v>289</v>
      </c>
    </row>
    <row r="11" spans="2:14" ht="14.25">
      <c r="B11" s="23">
        <v>4</v>
      </c>
      <c r="C11" s="19">
        <v>23</v>
      </c>
      <c r="D11" s="17" t="s">
        <v>36</v>
      </c>
      <c r="E11" s="24">
        <v>48</v>
      </c>
      <c r="F11" s="24">
        <v>27</v>
      </c>
      <c r="G11" s="24">
        <v>48</v>
      </c>
      <c r="H11" s="24">
        <v>44</v>
      </c>
      <c r="I11" s="24">
        <v>48</v>
      </c>
      <c r="J11" s="22">
        <v>72</v>
      </c>
      <c r="K11" s="22">
        <v>24</v>
      </c>
      <c r="L11" s="22">
        <f>SUM(Tabla1847[[#This Row],[DUATLON CRE SORIA]:[DUATLON POR RELEVOS MIXTOS ALBACETE]])</f>
        <v>311</v>
      </c>
      <c r="M11" s="24">
        <f>MIN(Tabla1847[[#This Row],[DUATLON CRE SORIA]:[DUATLON POR RELEVOS MIXTOS ALBACETE]])</f>
        <v>24</v>
      </c>
      <c r="N11" s="25">
        <f>Tabla1847[[#This Row],[Total]]-M11</f>
        <v>287</v>
      </c>
    </row>
    <row r="12" spans="2:14" ht="14.25">
      <c r="B12" s="18">
        <v>6</v>
      </c>
      <c r="C12" s="19">
        <v>24</v>
      </c>
      <c r="D12" s="17" t="s">
        <v>37</v>
      </c>
      <c r="E12" s="24">
        <v>32</v>
      </c>
      <c r="F12" s="24">
        <v>12</v>
      </c>
      <c r="G12" s="21">
        <v>32</v>
      </c>
      <c r="H12" s="24">
        <v>40</v>
      </c>
      <c r="I12" s="21">
        <v>36</v>
      </c>
      <c r="J12" s="22">
        <v>60</v>
      </c>
      <c r="K12" s="22">
        <v>15</v>
      </c>
      <c r="L12" s="22">
        <f>SUM(Tabla1847[[#This Row],[DUATLON CRE SORIA]:[DUATLON POR RELEVOS MIXTOS ALBACETE]])</f>
        <v>227</v>
      </c>
      <c r="M12" s="24">
        <f>MIN(Tabla1847[[#This Row],[DUATLON CRE SORIA]:[DUATLON POR RELEVOS MIXTOS ALBACETE]])</f>
        <v>12</v>
      </c>
      <c r="N12" s="25">
        <f>Tabla1847[[#This Row],[Total]]-M12</f>
        <v>215</v>
      </c>
    </row>
    <row r="13" spans="2:14" ht="14.25">
      <c r="B13" s="18">
        <v>8</v>
      </c>
      <c r="C13" s="19">
        <v>21</v>
      </c>
      <c r="D13" s="17" t="s">
        <v>38</v>
      </c>
      <c r="E13" s="21">
        <v>44</v>
      </c>
      <c r="F13" s="21">
        <v>36</v>
      </c>
      <c r="G13" s="21">
        <v>36</v>
      </c>
      <c r="H13" s="21">
        <v>28</v>
      </c>
      <c r="I13" s="21">
        <v>28</v>
      </c>
      <c r="J13" s="22">
        <v>18</v>
      </c>
      <c r="K13" s="22">
        <v>42</v>
      </c>
      <c r="L13" s="22">
        <f>SUM(Tabla1847[[#This Row],[DUATLON CRE SORIA]:[DUATLON POR RELEVOS MIXTOS ALBACETE]])</f>
        <v>232</v>
      </c>
      <c r="M13" s="24">
        <f>MIN(Tabla1847[[#This Row],[DUATLON CRE SORIA]:[DUATLON POR RELEVOS MIXTOS ALBACETE]])</f>
        <v>18</v>
      </c>
      <c r="N13" s="25">
        <f>Tabla1847[[#This Row],[Total]]-M13</f>
        <v>214</v>
      </c>
    </row>
    <row r="14" spans="2:14" ht="14.25">
      <c r="B14" s="23">
        <v>7</v>
      </c>
      <c r="C14" s="19">
        <v>32</v>
      </c>
      <c r="D14" s="17" t="s">
        <v>39</v>
      </c>
      <c r="E14" s="24">
        <v>20</v>
      </c>
      <c r="F14" s="24">
        <v>6</v>
      </c>
      <c r="G14" s="24">
        <v>20</v>
      </c>
      <c r="H14" s="24">
        <v>20</v>
      </c>
      <c r="I14" s="24">
        <v>40</v>
      </c>
      <c r="J14" s="22">
        <v>66</v>
      </c>
      <c r="K14" s="22">
        <v>33</v>
      </c>
      <c r="L14" s="22">
        <f>SUM(Tabla1847[[#This Row],[DUATLON CRE SORIA]:[DUATLON POR RELEVOS MIXTOS ALBACETE]])</f>
        <v>205</v>
      </c>
      <c r="M14" s="24">
        <f>MIN(Tabla1847[[#This Row],[DUATLON CRE SORIA]:[DUATLON POR RELEVOS MIXTOS ALBACETE]])</f>
        <v>6</v>
      </c>
      <c r="N14" s="25">
        <f>Tabla1847[[#This Row],[Total]]-M14</f>
        <v>199</v>
      </c>
    </row>
    <row r="15" spans="2:14" ht="14.25">
      <c r="B15" s="18">
        <v>9</v>
      </c>
      <c r="C15" s="19">
        <v>34</v>
      </c>
      <c r="D15" s="17" t="s">
        <v>40</v>
      </c>
      <c r="E15" s="24">
        <v>40</v>
      </c>
      <c r="F15" s="24">
        <v>24</v>
      </c>
      <c r="G15" s="21">
        <v>40</v>
      </c>
      <c r="H15" s="24">
        <v>32</v>
      </c>
      <c r="I15" s="21">
        <v>24</v>
      </c>
      <c r="J15" s="22">
        <v>30</v>
      </c>
      <c r="K15" s="22">
        <v>21</v>
      </c>
      <c r="L15" s="22">
        <f>SUM(Tabla1847[[#This Row],[DUATLON CRE SORIA]:[DUATLON POR RELEVOS MIXTOS ALBACETE]])</f>
        <v>211</v>
      </c>
      <c r="M15" s="24">
        <f>MIN(Tabla1847[[#This Row],[DUATLON CRE SORIA]:[DUATLON POR RELEVOS MIXTOS ALBACETE]])</f>
        <v>21</v>
      </c>
      <c r="N15" s="25">
        <f>Tabla1847[[#This Row],[Total]]-M15</f>
        <v>190</v>
      </c>
    </row>
    <row r="16" spans="2:14" ht="14.25">
      <c r="B16" s="18">
        <v>10</v>
      </c>
      <c r="C16" s="19">
        <v>22</v>
      </c>
      <c r="D16" s="17" t="s">
        <v>41</v>
      </c>
      <c r="E16" s="21">
        <v>8</v>
      </c>
      <c r="F16" s="21">
        <v>21</v>
      </c>
      <c r="G16" s="21">
        <v>24</v>
      </c>
      <c r="H16" s="21">
        <v>36</v>
      </c>
      <c r="I16" s="21">
        <v>20</v>
      </c>
      <c r="J16" s="22">
        <v>48</v>
      </c>
      <c r="K16" s="22">
        <v>30</v>
      </c>
      <c r="L16" s="22">
        <f>SUM(Tabla1847[[#This Row],[DUATLON CRE SORIA]:[DUATLON POR RELEVOS MIXTOS ALBACETE]])</f>
        <v>187</v>
      </c>
      <c r="M16" s="24">
        <f>MIN(Tabla1847[[#This Row],[DUATLON CRE SORIA]:[DUATLON POR RELEVOS MIXTOS ALBACETE]])</f>
        <v>8</v>
      </c>
      <c r="N16" s="25">
        <f>Tabla1847[[#This Row],[Total]]-M16</f>
        <v>179</v>
      </c>
    </row>
    <row r="17" spans="2:14" ht="14.25">
      <c r="B17" s="23">
        <v>12</v>
      </c>
      <c r="C17" s="19">
        <v>30</v>
      </c>
      <c r="D17" s="17" t="s">
        <v>42</v>
      </c>
      <c r="E17" s="24">
        <v>16</v>
      </c>
      <c r="F17" s="24">
        <v>33</v>
      </c>
      <c r="G17" s="24">
        <v>12</v>
      </c>
      <c r="H17" s="24">
        <v>24</v>
      </c>
      <c r="I17" s="24">
        <v>32</v>
      </c>
      <c r="J17" s="22">
        <v>36</v>
      </c>
      <c r="K17" s="22">
        <v>6</v>
      </c>
      <c r="L17" s="22">
        <f>SUM(Tabla1847[[#This Row],[DUATLON CRE SORIA]:[DUATLON POR RELEVOS MIXTOS ALBACETE]])</f>
        <v>159</v>
      </c>
      <c r="M17" s="24">
        <f>MIN(Tabla1847[[#This Row],[DUATLON CRE SORIA]:[DUATLON POR RELEVOS MIXTOS ALBACETE]])</f>
        <v>6</v>
      </c>
      <c r="N17" s="25">
        <f>Tabla1847[[#This Row],[Total]]-M17</f>
        <v>153</v>
      </c>
    </row>
    <row r="18" spans="2:14" ht="14.25">
      <c r="B18" s="38">
        <v>11</v>
      </c>
      <c r="C18" s="39">
        <v>33</v>
      </c>
      <c r="D18" s="45" t="s">
        <v>43</v>
      </c>
      <c r="E18" s="41">
        <v>24</v>
      </c>
      <c r="F18" s="41">
        <v>15</v>
      </c>
      <c r="G18" s="42">
        <v>28</v>
      </c>
      <c r="H18" s="41">
        <v>12</v>
      </c>
      <c r="I18" s="42">
        <v>0</v>
      </c>
      <c r="J18" s="43">
        <v>42</v>
      </c>
      <c r="K18" s="43">
        <v>27</v>
      </c>
      <c r="L18" s="43">
        <f>SUM(Tabla1847[[#This Row],[DUATLON CRE SORIA]:[DUATLON POR RELEVOS MIXTOS ALBACETE]])</f>
        <v>148</v>
      </c>
      <c r="M18" s="41">
        <f>MIN(Tabla1847[[#This Row],[DUATLON CRE SORIA]:[DUATLON POR RELEVOS MIXTOS ALBACETE]])</f>
        <v>0</v>
      </c>
      <c r="N18" s="44">
        <f>Tabla1847[[#This Row],[Total]]-M18</f>
        <v>148</v>
      </c>
    </row>
    <row r="19" spans="2:14" ht="14.25">
      <c r="B19" s="38">
        <v>13</v>
      </c>
      <c r="C19" s="39">
        <v>31</v>
      </c>
      <c r="D19" s="45" t="s">
        <v>44</v>
      </c>
      <c r="E19" s="42">
        <v>28</v>
      </c>
      <c r="F19" s="42">
        <v>18</v>
      </c>
      <c r="G19" s="42">
        <v>8</v>
      </c>
      <c r="H19" s="42">
        <v>4</v>
      </c>
      <c r="I19" s="42">
        <v>8</v>
      </c>
      <c r="J19" s="43">
        <v>24</v>
      </c>
      <c r="K19" s="43">
        <v>3</v>
      </c>
      <c r="L19" s="43">
        <f>SUM(Tabla1847[[#This Row],[DUATLON CRE SORIA]:[DUATLON POR RELEVOS MIXTOS ALBACETE]])</f>
        <v>93</v>
      </c>
      <c r="M19" s="41">
        <f>MIN(Tabla1847[[#This Row],[DUATLON CRE SORIA]:[DUATLON POR RELEVOS MIXTOS ALBACETE]])</f>
        <v>3</v>
      </c>
      <c r="N19" s="44">
        <f>Tabla1847[[#This Row],[Total]]-M19</f>
        <v>90</v>
      </c>
    </row>
    <row r="20" spans="2:14" ht="14.25">
      <c r="B20" s="46">
        <v>14</v>
      </c>
      <c r="C20" s="39">
        <v>26</v>
      </c>
      <c r="D20" s="45" t="s">
        <v>45</v>
      </c>
      <c r="E20" s="41">
        <v>12</v>
      </c>
      <c r="F20" s="41">
        <v>9</v>
      </c>
      <c r="G20" s="41">
        <v>16</v>
      </c>
      <c r="H20" s="41">
        <v>16</v>
      </c>
      <c r="I20" s="41">
        <v>16</v>
      </c>
      <c r="J20" s="43">
        <v>12</v>
      </c>
      <c r="K20" s="43">
        <v>9</v>
      </c>
      <c r="L20" s="43">
        <f>SUM(Tabla1847[[#This Row],[DUATLON CRE SORIA]:[DUATLON POR RELEVOS MIXTOS ALBACETE]])</f>
        <v>90</v>
      </c>
      <c r="M20" s="41">
        <f>MIN(Tabla1847[[#This Row],[DUATLON CRE SORIA]:[DUATLON POR RELEVOS MIXTOS ALBACETE]])</f>
        <v>9</v>
      </c>
      <c r="N20" s="44">
        <f>Tabla1847[[#This Row],[Total]]-M20</f>
        <v>81</v>
      </c>
    </row>
    <row r="21" spans="2:14" ht="14.25">
      <c r="B21" s="38">
        <v>15</v>
      </c>
      <c r="C21" s="39">
        <v>25</v>
      </c>
      <c r="D21" s="49" t="s">
        <v>46</v>
      </c>
      <c r="E21" s="41">
        <v>0</v>
      </c>
      <c r="F21" s="41">
        <v>0</v>
      </c>
      <c r="G21" s="42">
        <v>4</v>
      </c>
      <c r="H21" s="41">
        <v>8</v>
      </c>
      <c r="I21" s="42">
        <v>12</v>
      </c>
      <c r="J21" s="43">
        <v>6</v>
      </c>
      <c r="K21" s="43">
        <v>12</v>
      </c>
      <c r="L21" s="43">
        <f>SUM(Tabla1847[[#This Row],[DUATLON CRE SORIA]:[DUATLON POR RELEVOS MIXTOS ALBACETE]])</f>
        <v>42</v>
      </c>
      <c r="M21" s="41">
        <f>MIN(Tabla1847[[#This Row],[DUATLON CRE SORIA]:[DUATLON POR RELEVOS MIXTOS ALBACETE]])</f>
        <v>0</v>
      </c>
      <c r="N21" s="44">
        <f>Tabla1847[[#This Row],[Total]]-M21</f>
        <v>42</v>
      </c>
    </row>
    <row r="22" spans="2:14">
      <c r="M22" s="12"/>
      <c r="N22" s="12"/>
    </row>
  </sheetData>
  <mergeCells count="2">
    <mergeCell ref="E3:F3"/>
    <mergeCell ref="D5:L5"/>
  </mergeCells>
  <pageMargins left="0.7" right="0.7" top="0.75" bottom="0.75" header="0.3" footer="0.3"/>
  <pageSetup paperSize="9" orientation="portrait" horizontalDpi="4294967293" verticalDpi="4294967293" r:id="rId1"/>
  <drawing r:id="rId2"/>
  <legacy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bb4698-e239-4aef-a13d-6bc617e6dd23" xsi:nil="true"/>
    <lcf76f155ced4ddcb4097134ff3c332f xmlns="5a863050-148c-436d-b424-7f3aae80bcd9">
      <Terms xmlns="http://schemas.microsoft.com/office/infopath/2007/PartnerControls"/>
    </lcf76f155ced4ddcb4097134ff3c332f>
    <SharedWithUsers xmlns="09bb4698-e239-4aef-a13d-6bc617e6dd23">
      <UserInfo>
        <DisplayName/>
        <AccountId xsi:nil="true"/>
        <AccountType/>
      </UserInfo>
    </SharedWithUsers>
    <MediaLengthInSeconds xmlns="5a863050-148c-436d-b424-7f3aae80bcd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DDC87F2AAC3EF41BBBB6B811E5B4423" ma:contentTypeVersion="15" ma:contentTypeDescription="Crear nuevo documento." ma:contentTypeScope="" ma:versionID="091a310d7091fb2caf8e424ad82ea455">
  <xsd:schema xmlns:xsd="http://www.w3.org/2001/XMLSchema" xmlns:xs="http://www.w3.org/2001/XMLSchema" xmlns:p="http://schemas.microsoft.com/office/2006/metadata/properties" xmlns:ns2="5a863050-148c-436d-b424-7f3aae80bcd9" xmlns:ns3="09bb4698-e239-4aef-a13d-6bc617e6dd23" targetNamespace="http://schemas.microsoft.com/office/2006/metadata/properties" ma:root="true" ma:fieldsID="0addd3df3c536f19d28a067529a93ace" ns2:_="" ns3:_="">
    <xsd:import namespace="5a863050-148c-436d-b424-7f3aae80bcd9"/>
    <xsd:import namespace="09bb4698-e239-4aef-a13d-6bc617e6dd2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863050-148c-436d-b424-7f3aae80bcd9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58d1c40f-05b1-4c77-9df2-b3edd9801f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bb4698-e239-4aef-a13d-6bc617e6dd2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ea78fa47-5118-4e06-9815-05b22051db64}" ma:internalName="TaxCatchAll" ma:showField="CatchAllData" ma:web="09bb4698-e239-4aef-a13d-6bc617e6dd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33A57B-A329-45DA-A641-B799BADB8189}"/>
</file>

<file path=customXml/itemProps2.xml><?xml version="1.0" encoding="utf-8"?>
<ds:datastoreItem xmlns:ds="http://schemas.openxmlformats.org/officeDocument/2006/customXml" ds:itemID="{3E573020-8F57-4C46-A514-4136ED0AF6CE}"/>
</file>

<file path=customXml/itemProps3.xml><?xml version="1.0" encoding="utf-8"?>
<ds:datastoreItem xmlns:ds="http://schemas.openxmlformats.org/officeDocument/2006/customXml" ds:itemID="{78335435-41FE-4575-A0E8-98AC97A252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Jorge Garcia</dc:creator>
  <cp:keywords/>
  <dc:description/>
  <cp:lastModifiedBy>Javier Rodriguez | FETRI</cp:lastModifiedBy>
  <cp:revision/>
  <dcterms:created xsi:type="dcterms:W3CDTF">2020-01-28T08:31:24Z</dcterms:created>
  <dcterms:modified xsi:type="dcterms:W3CDTF">2024-04-28T10:22:59Z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0x0101007DDC87F2AAC3EF41BBBB6B811E5B4423</vt:lpwstr>
  </property>
  <property fmtid="{D5CDD505-2E9C-101B-9397-08002B2CF9AE}" pid="3" name="Order">
    <vt:r8>23808000</vt:r8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