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vierRodriguezFETRI\Desktop\"/>
    </mc:Choice>
  </mc:AlternateContent>
  <xr:revisionPtr revIDLastSave="0" documentId="13_ncr:1_{D9F980FB-C367-408A-9E1F-2D4332A69958}" xr6:coauthVersionLast="47" xr6:coauthVersionMax="47" xr10:uidLastSave="{00000000-0000-0000-0000-000000000000}"/>
  <bookViews>
    <workbookView xWindow="-108" yWindow="-108" windowWidth="23256" windowHeight="12456" activeTab="1" xr2:uid="{D6B9F79B-32EC-4DC1-906A-6010276B8130}"/>
  </bookViews>
  <sheets>
    <sheet name="1ªM 2024" sheetId="11" r:id="rId1"/>
    <sheet name="2ªM 2024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2" l="1"/>
  <c r="L9" i="12"/>
  <c r="L15" i="12"/>
  <c r="K13" i="12"/>
  <c r="L14" i="12"/>
  <c r="K16" i="12"/>
  <c r="L17" i="12"/>
  <c r="K18" i="12"/>
  <c r="L19" i="12"/>
  <c r="K21" i="12"/>
  <c r="L28" i="12"/>
  <c r="L30" i="12"/>
  <c r="L31" i="12"/>
  <c r="L20" i="11"/>
  <c r="K23" i="11"/>
  <c r="K25" i="11"/>
  <c r="K28" i="11"/>
  <c r="K26" i="11"/>
  <c r="L27" i="11"/>
  <c r="K29" i="11"/>
  <c r="K30" i="11"/>
  <c r="L31" i="11"/>
  <c r="K9" i="11"/>
  <c r="L8" i="11"/>
  <c r="L10" i="11"/>
  <c r="K11" i="11"/>
  <c r="L7" i="11"/>
  <c r="L23" i="12"/>
  <c r="L26" i="12"/>
  <c r="L25" i="12"/>
  <c r="L27" i="12"/>
  <c r="L22" i="12"/>
  <c r="K29" i="12"/>
  <c r="L20" i="12"/>
  <c r="K12" i="11"/>
  <c r="L16" i="11"/>
  <c r="L15" i="11"/>
  <c r="L22" i="11"/>
  <c r="K17" i="11"/>
  <c r="K18" i="11"/>
  <c r="K19" i="11"/>
  <c r="K21" i="11"/>
  <c r="L24" i="11"/>
  <c r="L8" i="12"/>
  <c r="K11" i="12"/>
  <c r="K12" i="12"/>
  <c r="K10" i="12"/>
  <c r="K13" i="11"/>
  <c r="L24" i="12"/>
  <c r="L14" i="11"/>
  <c r="K8" i="11" l="1"/>
  <c r="M8" i="11" s="1"/>
  <c r="L13" i="12"/>
  <c r="M13" i="12" s="1"/>
  <c r="L12" i="12"/>
  <c r="M12" i="12" s="1"/>
  <c r="L21" i="12"/>
  <c r="M21" i="12" s="1"/>
  <c r="K27" i="12"/>
  <c r="M27" i="12" s="1"/>
  <c r="K28" i="12"/>
  <c r="M28" i="12" s="1"/>
  <c r="K26" i="12"/>
  <c r="M26" i="12" s="1"/>
  <c r="K23" i="12"/>
  <c r="M23" i="12" s="1"/>
  <c r="K25" i="12"/>
  <c r="M25" i="12" s="1"/>
  <c r="K10" i="11"/>
  <c r="M10" i="11" s="1"/>
  <c r="K16" i="11"/>
  <c r="M16" i="11" s="1"/>
  <c r="K24" i="12"/>
  <c r="M24" i="12" s="1"/>
  <c r="L29" i="12"/>
  <c r="M29" i="12" s="1"/>
  <c r="K15" i="11"/>
  <c r="M15" i="11" s="1"/>
  <c r="L19" i="11"/>
  <c r="M19" i="11" s="1"/>
  <c r="L17" i="11"/>
  <c r="M17" i="11" s="1"/>
  <c r="L30" i="11"/>
  <c r="M30" i="11" s="1"/>
  <c r="K8" i="12"/>
  <c r="M8" i="12" s="1"/>
  <c r="L16" i="12"/>
  <c r="M16" i="12" s="1"/>
  <c r="L10" i="12"/>
  <c r="M10" i="12" s="1"/>
  <c r="L11" i="12"/>
  <c r="M11" i="12" s="1"/>
  <c r="L18" i="12"/>
  <c r="M18" i="12" s="1"/>
  <c r="K7" i="12"/>
  <c r="M7" i="12" s="1"/>
  <c r="K22" i="12"/>
  <c r="M22" i="12" s="1"/>
  <c r="K30" i="12"/>
  <c r="M30" i="12" s="1"/>
  <c r="L29" i="11"/>
  <c r="M29" i="11" s="1"/>
  <c r="K15" i="12"/>
  <c r="M15" i="12" s="1"/>
  <c r="K9" i="12"/>
  <c r="M9" i="12" s="1"/>
  <c r="K20" i="11"/>
  <c r="M20" i="11" s="1"/>
  <c r="L26" i="11"/>
  <c r="M26" i="11" s="1"/>
  <c r="L21" i="11"/>
  <c r="M21" i="11" s="1"/>
  <c r="K7" i="11"/>
  <c r="M7" i="11" s="1"/>
  <c r="K24" i="11"/>
  <c r="M24" i="11" s="1"/>
  <c r="K19" i="12"/>
  <c r="M19" i="12" s="1"/>
  <c r="K20" i="12"/>
  <c r="M20" i="12" s="1"/>
  <c r="K17" i="12"/>
  <c r="M17" i="12" s="1"/>
  <c r="K14" i="12"/>
  <c r="M14" i="12" s="1"/>
  <c r="K31" i="12"/>
  <c r="M31" i="12" s="1"/>
  <c r="L18" i="11"/>
  <c r="M18" i="11" s="1"/>
  <c r="L11" i="11"/>
  <c r="M11" i="11" s="1"/>
  <c r="K14" i="11"/>
  <c r="M14" i="11" s="1"/>
  <c r="L13" i="11"/>
  <c r="M13" i="11" s="1"/>
  <c r="L9" i="11"/>
  <c r="M9" i="11" s="1"/>
  <c r="K31" i="11"/>
  <c r="M31" i="11" s="1"/>
  <c r="K22" i="11"/>
  <c r="M22" i="11" s="1"/>
  <c r="K27" i="11"/>
  <c r="M27" i="11" s="1"/>
  <c r="L12" i="11"/>
  <c r="M12" i="11" s="1"/>
  <c r="L28" i="11"/>
  <c r="M28" i="11" s="1"/>
  <c r="L25" i="11"/>
  <c r="M25" i="11" s="1"/>
  <c r="L23" i="11"/>
  <c r="M23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H14" authorId="0" shapeId="0" xr:uid="{818CB89B-1CC8-4621-ACEC-7D43A3841E42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I14" authorId="0" shapeId="0" xr:uid="{E24A498D-7DCC-49CA-BFC7-9949AA44A7BA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H22" authorId="0" shapeId="0" xr:uid="{9D588F37-582F-41FC-BA23-80B98654C7CE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I26" authorId="0" shapeId="0" xr:uid="{0897E401-78AC-4A97-896A-2A55B662D8B7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F29" authorId="0" shapeId="0" xr:uid="{084F5F41-E0E2-4D5B-BDC2-ADA2FCAC97F0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G9" authorId="0" shapeId="0" xr:uid="{86FA08B5-584E-463A-8CD4-90CFDC9994F4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</t>
        </r>
      </text>
    </comment>
    <comment ref="H16" authorId="0" shapeId="0" xr:uid="{DF806F1E-75A8-4C2C-B2DC-1AED333DCDFC}">
      <text>
        <r>
          <rPr>
            <b/>
            <sz val="9"/>
            <color indexed="81"/>
            <rFont val="Tahoma"/>
            <charset val="1"/>
          </rPr>
          <t>Javier Rodriguez | FETRI
DNS</t>
        </r>
      </text>
    </comment>
    <comment ref="G23" authorId="0" shapeId="0" xr:uid="{22946DCB-AC00-46B5-9087-CB24860EF6A6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</t>
        </r>
      </text>
    </comment>
    <comment ref="I29" authorId="0" shapeId="0" xr:uid="{1679D62D-090A-4346-97B3-18A7EBBAB510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J29" authorId="0" shapeId="0" xr:uid="{2BE21B68-2BCA-4486-9275-77FC85B387AA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</commentList>
</comments>
</file>

<file path=xl/sharedStrings.xml><?xml version="1.0" encoding="utf-8"?>
<sst xmlns="http://schemas.openxmlformats.org/spreadsheetml/2006/main" count="76" uniqueCount="65">
  <si>
    <t>1ª DIVISIÓN MASC.</t>
  </si>
  <si>
    <t>LIGA NACIONAL DE CLUBES DE TRIATLON DE TALENTOS 2024</t>
  </si>
  <si>
    <t>Pos</t>
  </si>
  <si>
    <t>DORSAL</t>
  </si>
  <si>
    <t>Primera División Masculina</t>
  </si>
  <si>
    <t>DUATLÓN CRE SORIA</t>
  </si>
  <si>
    <t>DUATLÓN RELEVOS SORIA</t>
  </si>
  <si>
    <t>DUATLÓN RELEVOS MIXTOS ALCOBENDAS</t>
  </si>
  <si>
    <t>TRIATLÓN RELEVOS MIXTOS A CORUÑA</t>
  </si>
  <si>
    <t>TRIATLÓN CRE AGUILAS</t>
  </si>
  <si>
    <t>TRIATLÓN POR RELEVOS AGUILAS</t>
  </si>
  <si>
    <t>menor</t>
  </si>
  <si>
    <t>Total</t>
  </si>
  <si>
    <t>PUNTOS NETOS</t>
  </si>
  <si>
    <t>FLOR DE DIABLILLOS</t>
  </si>
  <si>
    <t>MONTILLA-CORDOBA TRIATLON</t>
  </si>
  <si>
    <t>CIDADE DE LUGO FLUVIAL</t>
  </si>
  <si>
    <t>CLUB TRIATLÓN ALBACETE RES</t>
  </si>
  <si>
    <t>CLUB TRIATLON TRITONES RIOJA</t>
  </si>
  <si>
    <t>CLUB DE TRIATLÓN DIABLILLOS DE RIVAS</t>
  </si>
  <si>
    <t>C. NATACION CEDEIRA MUEBLES GARCIA</t>
  </si>
  <si>
    <t>A.D. NAUTICO DE NARON</t>
  </si>
  <si>
    <t>CD TRIATLÓN LACERTA</t>
  </si>
  <si>
    <t>CAPEX</t>
  </si>
  <si>
    <t>STADIUM CASABLANCA MAPEI</t>
  </si>
  <si>
    <t>SALTOKI TRIKIDEAK</t>
  </si>
  <si>
    <t>A.D. FOGAR</t>
  </si>
  <si>
    <t>C.D. TRIATLÓN LAGUNA DE DUERO</t>
  </si>
  <si>
    <t>CLUB TRIATLONCIEM</t>
  </si>
  <si>
    <t>PRAT TRIATLO 1994</t>
  </si>
  <si>
    <t>C.E.A. BETERA</t>
  </si>
  <si>
    <t>E-TRIATLÓN VALLADOLID</t>
  </si>
  <si>
    <t>C.T.  MURCIA UNIDATA</t>
  </si>
  <si>
    <t>TRIATLON INFORHOUSE SANTIAGO</t>
  </si>
  <si>
    <t>TRIATLON DON BENITO</t>
  </si>
  <si>
    <t>CLUB NATACIÓ BARCELONA FASTTRIATLON</t>
  </si>
  <si>
    <t>TRI INFINITY MÓSTOLES</t>
  </si>
  <si>
    <t>TRIPUÇOL</t>
  </si>
  <si>
    <t>2ª DIVISIÓN MASC.</t>
  </si>
  <si>
    <t>Segunda División Masculina</t>
  </si>
  <si>
    <t>MENOR</t>
  </si>
  <si>
    <t>CLUB TRIATLÓ GANDIA</t>
  </si>
  <si>
    <t>CLUB DEPORTIVO DELIKIA</t>
  </si>
  <si>
    <t>CLUB TRIATLON HUNO CASARRUBUELOS</t>
  </si>
  <si>
    <t>TRITRAIN4YOU MÁLAGA</t>
  </si>
  <si>
    <t>TRIATLÓ ONTINYENT</t>
  </si>
  <si>
    <t>CAPA CC LOS ALCORES</t>
  </si>
  <si>
    <t>CLUB TRIATLON LUGONES</t>
  </si>
  <si>
    <t>AD TRIATLÓN ECOSPORT ALCOBENDAS</t>
  </si>
  <si>
    <t>C.D. TALAVERA TRAINING</t>
  </si>
  <si>
    <t>CD ADESAVI SAN VICENTE TRIATLON</t>
  </si>
  <si>
    <t>LA 208 TRIATLON CLUB</t>
  </si>
  <si>
    <t>C.D. VAS</t>
  </si>
  <si>
    <t>CLUB TRIATLON LAS ROZAS</t>
  </si>
  <si>
    <t>S.D.R. ARENAS</t>
  </si>
  <si>
    <t>C.D. GALOSPORT</t>
  </si>
  <si>
    <t>CLUB ATLETICO MELILLA</t>
  </si>
  <si>
    <t>ADSEVILLA</t>
  </si>
  <si>
    <t>CLUB TRIATLON MAR DE VIGO</t>
  </si>
  <si>
    <t>APTRI</t>
  </si>
  <si>
    <t>C.T. TRISCHOOL CUENCA</t>
  </si>
  <si>
    <t>POLIDEPORTIVO OLIMPO CADIZ</t>
  </si>
  <si>
    <t>CLUB LAS ENCINAS DE BOADILLA</t>
  </si>
  <si>
    <t>TRIATLON VICALVARO</t>
  </si>
  <si>
    <t>CLUB TRIATLON 401 TETRASOD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</si>
</sst>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00FF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/>
      <top/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D0122D"/>
      </left>
      <right style="thin">
        <color rgb="FFD0122D"/>
      </right>
      <top style="thin">
        <color rgb="FFD0122D"/>
      </top>
      <bottom/>
      <diagonal/>
    </border>
    <border>
      <left style="thin">
        <color rgb="FFD0122D"/>
      </left>
      <right style="thin">
        <color theme="0"/>
      </right>
      <top/>
      <bottom/>
      <diagonal/>
    </border>
    <border>
      <left/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 style="thin">
        <color rgb="FFFFFFFF"/>
      </top>
      <bottom style="thin">
        <color theme="0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1" xr:uid="{75AB5CAF-1B20-475D-9CAF-B15CEB5C6671}"/>
    <cellStyle name="Normal 3" xfId="2" xr:uid="{00B0DFE2-26FB-435B-B58F-612011313CED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6176"/>
      <color rgb="FF00FF00"/>
      <color rgb="FFD012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3</xdr:col>
      <xdr:colOff>994150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4C2F09-1D41-4202-91EC-E04D8DAD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8726" cy="639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3</xdr:col>
      <xdr:colOff>994150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1E446B-CFB4-4277-9F3E-31032BDBF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0F47C-77C0-4FF4-B6DF-A6C3FBE8DDD7}" name="Tabla132" displayName="Tabla132" ref="B6:M31" totalsRowShown="0" headerRowDxfId="33" dataDxfId="31" headerRowBorderDxfId="32" tableBorderDxfId="30" totalsRowBorderDxfId="29">
  <autoFilter ref="B6:M31" xr:uid="{0CC7C4C5-FB41-4738-BCA3-B4C815842339}"/>
  <sortState xmlns:xlrd2="http://schemas.microsoft.com/office/spreadsheetml/2017/richdata2" ref="B7:M31">
    <sortCondition descending="1" ref="M6:M31"/>
  </sortState>
  <tableColumns count="12">
    <tableColumn id="1" xr3:uid="{77C15B2E-4341-4C9C-9A6F-7C1FFF4F4271}" name="Pos" dataDxfId="28"/>
    <tableColumn id="12" xr3:uid="{A3C7CC23-3AF6-421A-9A5B-5102FDBAA7E1}" name="DORSAL" dataDxfId="27"/>
    <tableColumn id="2" xr3:uid="{B6C56205-C06A-4929-92DF-039A399799AA}" name="Primera División Masculina" dataDxfId="26"/>
    <tableColumn id="3" xr3:uid="{1AA04191-946C-4E9B-B6F9-A7C089DE4AB7}" name="DUATLÓN CRE SORIA" dataDxfId="25"/>
    <tableColumn id="4" xr3:uid="{6C8F6820-379B-440F-9ACC-CE76C30854D6}" name="DUATLÓN RELEVOS SORIA" dataDxfId="24"/>
    <tableColumn id="5" xr3:uid="{5B5D9843-1AC9-435F-A323-D682B8B495AC}" name="DUATLÓN RELEVOS MIXTOS ALCOBENDAS" dataDxfId="23"/>
    <tableColumn id="6" xr3:uid="{BCCB7394-FDC0-4492-A88A-8159526F7367}" name="TRIATLÓN RELEVOS MIXTOS A CORUÑA" dataDxfId="22"/>
    <tableColumn id="10" xr3:uid="{F083F54D-790C-41B7-9485-B34E577118E3}" name="TRIATLÓN CRE AGUILAS" dataDxfId="21"/>
    <tableColumn id="9" xr3:uid="{53E612B8-E582-4E3C-BBC6-A80532B690A7}" name="TRIATLÓN POR RELEVOS AGUILAS" dataDxfId="20"/>
    <tableColumn id="7" xr3:uid="{193294D6-1C3B-42FD-8A20-B8EF85F99598}" name="menor" dataDxfId="19">
      <calculatedColumnFormula>+MIN(Tabla132[[#This Row],[DUATLÓN CRE SORIA]:[TRIATLÓN POR RELEVOS AGUILAS]])</calculatedColumnFormula>
    </tableColumn>
    <tableColumn id="8" xr3:uid="{12D5D271-2BF8-459D-AD9E-146BF0AE285C}" name="Total" dataDxfId="18">
      <calculatedColumnFormula>SUM(Tabla132[[#This Row],[DUATLÓN CRE SORIA]:[TRIATLÓN POR RELEVOS AGUILAS]])</calculatedColumnFormula>
    </tableColumn>
    <tableColumn id="11" xr3:uid="{A3E322D2-E70A-4E49-8AA5-34554B11DE18}" name="PUNTOS NETOS" dataDxfId="17">
      <calculatedColumnFormula>+Tabla132[[#This Row],[Total]]-Tabla132[[#This Row],[menor]]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F8399B-20B0-485F-A120-A432C1E6BCFC}" name="Tabla1845" displayName="Tabla1845" ref="B6:M31" totalsRowShown="0" headerRowDxfId="16" dataDxfId="14" headerRowBorderDxfId="15" tableBorderDxfId="13" totalsRowBorderDxfId="12">
  <autoFilter ref="B6:M31" xr:uid="{0CC7C4C5-FB41-4738-BCA3-B4C815842339}"/>
  <sortState xmlns:xlrd2="http://schemas.microsoft.com/office/spreadsheetml/2017/richdata2" ref="B7:M31">
    <sortCondition descending="1" ref="M6:M31"/>
  </sortState>
  <tableColumns count="12">
    <tableColumn id="1" xr3:uid="{A6128C19-43E3-41F2-BEE5-C495C97C31A9}" name="Pos" dataDxfId="11"/>
    <tableColumn id="12" xr3:uid="{0D7DD798-4DB7-45FF-B341-1B9D0FFDA179}" name="DORSAL" dataDxfId="10"/>
    <tableColumn id="2" xr3:uid="{DA88A02E-7E54-41EF-AB18-077E62D8A62C}" name="Segunda División Masculina" dataDxfId="9"/>
    <tableColumn id="3" xr3:uid="{6209512B-8971-4AFE-91E7-DE9F39008DBA}" name="DUATLÓN CRE SORIA" dataDxfId="8"/>
    <tableColumn id="4" xr3:uid="{F5CFF5DE-9ABA-407D-8806-9064D7CA08F6}" name="DUATLÓN RELEVOS SORIA" dataDxfId="7"/>
    <tableColumn id="5" xr3:uid="{41790BE2-4ED2-40B0-B244-4854205E1AAF}" name="DUATLÓN RELEVOS MIXTOS ALCOBENDAS" dataDxfId="6"/>
    <tableColumn id="6" xr3:uid="{FD41E3D6-0DF9-41DB-83B7-9D2E90DA563A}" name="TRIATLÓN RELEVOS MIXTOS A CORUÑA" dataDxfId="0"/>
    <tableColumn id="10" xr3:uid="{821501E9-B732-4BA3-A12F-3DF67925DFE8}" name="TRIATLÓN CRE AGUILAS" dataDxfId="5"/>
    <tableColumn id="9" xr3:uid="{4209E9A6-5204-4351-903A-67BB81F90790}" name="TRIATLÓN POR RELEVOS AGUILAS" dataDxfId="4"/>
    <tableColumn id="7" xr3:uid="{90597188-A323-4D7B-8874-CB93587C3886}" name="MENOR" dataDxfId="3">
      <calculatedColumnFormula>+MIN(Tabla1845[[#This Row],[DUATLÓN CRE SORIA]:[TRIATLÓN POR RELEVOS AGUILAS]])</calculatedColumnFormula>
    </tableColumn>
    <tableColumn id="8" xr3:uid="{0289F455-A185-4851-A2DD-3EAE9B27E765}" name="Total" dataDxfId="2">
      <calculatedColumnFormula>SUM(Tabla1845[[#This Row],[DUATLÓN CRE SORIA]:[TRIATLÓN POR RELEVOS AGUILAS]])</calculatedColumnFormula>
    </tableColumn>
    <tableColumn id="11" xr3:uid="{6BB34003-BC0C-491D-9B1C-128E4B814B33}" name="PUNTOS NETOS" dataDxfId="1">
      <calculatedColumnFormula>+Tabla1845[[#This Row],[Total]]-Tabla1845[[#This Row],[MENOR]]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4598-271D-43CF-8F5A-7BECA36D5C94}">
  <sheetPr>
    <pageSetUpPr fitToPage="1"/>
  </sheetPr>
  <dimension ref="B1:M31"/>
  <sheetViews>
    <sheetView showGridLines="0" topLeftCell="A2" zoomScale="85" zoomScaleNormal="85" workbookViewId="0">
      <selection activeCell="B7" sqref="B7:M9"/>
    </sheetView>
  </sheetViews>
  <sheetFormatPr baseColWidth="10" defaultColWidth="10.88671875" defaultRowHeight="14.4" x14ac:dyDescent="0.3"/>
  <cols>
    <col min="1" max="1" width="4.6640625" customWidth="1"/>
    <col min="2" max="3" width="10.88671875" style="1"/>
    <col min="4" max="4" width="43.88671875" customWidth="1"/>
    <col min="5" max="5" width="18.33203125" style="1" bestFit="1" customWidth="1"/>
    <col min="6" max="6" width="25.5546875" style="1" customWidth="1"/>
    <col min="7" max="7" width="23.33203125" style="1" customWidth="1"/>
    <col min="8" max="8" width="25.6640625" style="1" customWidth="1"/>
    <col min="9" max="9" width="17.88671875" style="1" customWidth="1"/>
    <col min="10" max="10" width="18.44140625" style="1" customWidth="1"/>
    <col min="11" max="11" width="14.6640625" style="1" customWidth="1"/>
    <col min="12" max="13" width="10.88671875" style="1"/>
  </cols>
  <sheetData>
    <row r="1" spans="2:13" x14ac:dyDescent="0.3">
      <c r="B1" s="4"/>
      <c r="C1" s="4"/>
      <c r="D1" s="3"/>
      <c r="E1" s="4"/>
      <c r="F1" s="4"/>
      <c r="G1" s="4"/>
      <c r="H1" s="4"/>
      <c r="I1" s="4"/>
      <c r="J1" s="4"/>
      <c r="K1" s="4"/>
      <c r="L1" s="4"/>
      <c r="M1" s="4"/>
    </row>
    <row r="2" spans="2:13" x14ac:dyDescent="0.3">
      <c r="B2" s="4"/>
      <c r="C2" s="4"/>
      <c r="D2" s="3"/>
      <c r="E2" s="4"/>
      <c r="F2" s="4"/>
      <c r="G2" s="4"/>
      <c r="H2" s="4"/>
      <c r="I2" s="4"/>
      <c r="J2" s="4"/>
      <c r="K2" s="4"/>
      <c r="L2" s="4"/>
      <c r="M2" s="4"/>
    </row>
    <row r="3" spans="2:13" ht="18" x14ac:dyDescent="0.35">
      <c r="B3" s="4"/>
      <c r="C3" s="4"/>
      <c r="D3" s="3"/>
      <c r="E3" s="22" t="s">
        <v>0</v>
      </c>
      <c r="F3" s="22"/>
      <c r="G3" s="5"/>
      <c r="H3" s="5"/>
      <c r="I3" s="5"/>
      <c r="J3" s="5"/>
      <c r="K3" s="5"/>
      <c r="L3" s="5"/>
      <c r="M3" s="5"/>
    </row>
    <row r="4" spans="2:13" x14ac:dyDescent="0.3"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</row>
    <row r="5" spans="2:13" ht="23.4" x14ac:dyDescent="0.45">
      <c r="B5" s="4"/>
      <c r="C5" s="4"/>
      <c r="D5" s="23" t="s">
        <v>1</v>
      </c>
      <c r="E5" s="23"/>
      <c r="F5" s="23"/>
      <c r="G5" s="23"/>
      <c r="H5" s="23"/>
      <c r="I5" s="23"/>
      <c r="J5" s="23"/>
      <c r="K5" s="23"/>
      <c r="L5" s="23"/>
      <c r="M5" s="11"/>
    </row>
    <row r="6" spans="2:13" s="2" customFormat="1" ht="26.4" x14ac:dyDescent="0.3">
      <c r="B6" s="8" t="s">
        <v>2</v>
      </c>
      <c r="C6" s="20" t="s">
        <v>3</v>
      </c>
      <c r="D6" s="9" t="s">
        <v>4</v>
      </c>
      <c r="E6" s="6" t="s">
        <v>5</v>
      </c>
      <c r="F6" s="6" t="s">
        <v>6</v>
      </c>
      <c r="G6" s="6" t="s">
        <v>7</v>
      </c>
      <c r="H6" s="21" t="s">
        <v>8</v>
      </c>
      <c r="I6" s="6" t="s">
        <v>9</v>
      </c>
      <c r="J6" s="7" t="s">
        <v>10</v>
      </c>
      <c r="K6" s="10" t="s">
        <v>11</v>
      </c>
      <c r="L6" s="13" t="s">
        <v>12</v>
      </c>
      <c r="M6" s="12" t="s">
        <v>13</v>
      </c>
    </row>
    <row r="7" spans="2:13" x14ac:dyDescent="0.3">
      <c r="B7" s="24">
        <v>1</v>
      </c>
      <c r="C7" s="24">
        <v>3</v>
      </c>
      <c r="D7" s="25" t="s">
        <v>16</v>
      </c>
      <c r="E7" s="26">
        <v>96</v>
      </c>
      <c r="F7" s="26">
        <v>75</v>
      </c>
      <c r="G7" s="26">
        <v>69</v>
      </c>
      <c r="H7" s="26">
        <v>21</v>
      </c>
      <c r="I7" s="26">
        <v>100</v>
      </c>
      <c r="J7" s="26">
        <v>75</v>
      </c>
      <c r="K7" s="27">
        <f>+MIN(Tabla132[[#This Row],[DUATLÓN CRE SORIA]:[TRIATLÓN POR RELEVOS AGUILAS]])</f>
        <v>21</v>
      </c>
      <c r="L7" s="27">
        <f>SUM(Tabla132[[#This Row],[DUATLÓN CRE SORIA]:[TRIATLÓN POR RELEVOS AGUILAS]])</f>
        <v>436</v>
      </c>
      <c r="M7" s="27">
        <f>+Tabla132[[#This Row],[Total]]-Tabla132[[#This Row],[menor]]</f>
        <v>415</v>
      </c>
    </row>
    <row r="8" spans="2:13" x14ac:dyDescent="0.3">
      <c r="B8" s="24">
        <v>2</v>
      </c>
      <c r="C8" s="24">
        <v>1</v>
      </c>
      <c r="D8" s="25" t="s">
        <v>15</v>
      </c>
      <c r="E8" s="26">
        <v>92</v>
      </c>
      <c r="F8" s="28">
        <v>66</v>
      </c>
      <c r="G8" s="28">
        <v>72</v>
      </c>
      <c r="H8" s="26">
        <v>54</v>
      </c>
      <c r="I8" s="28">
        <v>96</v>
      </c>
      <c r="J8" s="28">
        <v>66</v>
      </c>
      <c r="K8" s="27">
        <f>+MIN(Tabla132[[#This Row],[DUATLÓN CRE SORIA]:[TRIATLÓN POR RELEVOS AGUILAS]])</f>
        <v>54</v>
      </c>
      <c r="L8" s="27">
        <f>SUM(Tabla132[[#This Row],[DUATLÓN CRE SORIA]:[TRIATLÓN POR RELEVOS AGUILAS]])</f>
        <v>446</v>
      </c>
      <c r="M8" s="27">
        <f>+Tabla132[[#This Row],[Total]]-Tabla132[[#This Row],[menor]]</f>
        <v>392</v>
      </c>
    </row>
    <row r="9" spans="2:13" x14ac:dyDescent="0.3">
      <c r="B9" s="24">
        <v>3</v>
      </c>
      <c r="C9" s="24">
        <v>9</v>
      </c>
      <c r="D9" s="25" t="s">
        <v>26</v>
      </c>
      <c r="E9" s="26">
        <v>100</v>
      </c>
      <c r="F9" s="28">
        <v>63</v>
      </c>
      <c r="G9" s="28">
        <v>39</v>
      </c>
      <c r="H9" s="26">
        <v>51</v>
      </c>
      <c r="I9" s="28">
        <v>92</v>
      </c>
      <c r="J9" s="28">
        <v>72</v>
      </c>
      <c r="K9" s="27">
        <f>+MIN(Tabla132[[#This Row],[DUATLÓN CRE SORIA]:[TRIATLÓN POR RELEVOS AGUILAS]])</f>
        <v>39</v>
      </c>
      <c r="L9" s="27">
        <f>SUM(Tabla132[[#This Row],[DUATLÓN CRE SORIA]:[TRIATLÓN POR RELEVOS AGUILAS]])</f>
        <v>417</v>
      </c>
      <c r="M9" s="27">
        <f>+Tabla132[[#This Row],[Total]]-Tabla132[[#This Row],[menor]]</f>
        <v>378</v>
      </c>
    </row>
    <row r="10" spans="2:13" x14ac:dyDescent="0.3">
      <c r="B10" s="14">
        <v>4</v>
      </c>
      <c r="C10" s="14">
        <v>11</v>
      </c>
      <c r="D10" s="15" t="s">
        <v>19</v>
      </c>
      <c r="E10" s="16">
        <v>84</v>
      </c>
      <c r="F10" s="16">
        <v>72</v>
      </c>
      <c r="G10" s="16">
        <v>60</v>
      </c>
      <c r="H10" s="16">
        <v>63</v>
      </c>
      <c r="I10" s="16">
        <v>80</v>
      </c>
      <c r="J10" s="16">
        <v>57</v>
      </c>
      <c r="K10" s="19">
        <f>+MIN(Tabla132[[#This Row],[DUATLÓN CRE SORIA]:[TRIATLÓN POR RELEVOS AGUILAS]])</f>
        <v>57</v>
      </c>
      <c r="L10" s="19">
        <f>SUM(Tabla132[[#This Row],[DUATLÓN CRE SORIA]:[TRIATLÓN POR RELEVOS AGUILAS]])</f>
        <v>416</v>
      </c>
      <c r="M10" s="19">
        <f>+Tabla132[[#This Row],[Total]]-Tabla132[[#This Row],[menor]]</f>
        <v>359</v>
      </c>
    </row>
    <row r="11" spans="2:13" x14ac:dyDescent="0.3">
      <c r="B11" s="14">
        <v>5</v>
      </c>
      <c r="C11" s="14">
        <v>2</v>
      </c>
      <c r="D11" s="15" t="s">
        <v>20</v>
      </c>
      <c r="E11" s="16">
        <v>64</v>
      </c>
      <c r="F11" s="17">
        <v>69</v>
      </c>
      <c r="G11" s="17">
        <v>57</v>
      </c>
      <c r="H11" s="16">
        <v>15</v>
      </c>
      <c r="I11" s="17">
        <v>88</v>
      </c>
      <c r="J11" s="17">
        <v>69</v>
      </c>
      <c r="K11" s="19">
        <f>+MIN(Tabla132[[#This Row],[DUATLÓN CRE SORIA]:[TRIATLÓN POR RELEVOS AGUILAS]])</f>
        <v>15</v>
      </c>
      <c r="L11" s="19">
        <f>SUM(Tabla132[[#This Row],[DUATLÓN CRE SORIA]:[TRIATLÓN POR RELEVOS AGUILAS]])</f>
        <v>362</v>
      </c>
      <c r="M11" s="19">
        <f>+Tabla132[[#This Row],[Total]]-Tabla132[[#This Row],[menor]]</f>
        <v>347</v>
      </c>
    </row>
    <row r="12" spans="2:13" x14ac:dyDescent="0.3">
      <c r="B12" s="14">
        <v>6</v>
      </c>
      <c r="C12" s="14">
        <v>12</v>
      </c>
      <c r="D12" s="15" t="s">
        <v>18</v>
      </c>
      <c r="E12" s="16">
        <v>68</v>
      </c>
      <c r="F12" s="17">
        <v>24</v>
      </c>
      <c r="G12" s="17">
        <v>63</v>
      </c>
      <c r="H12" s="16">
        <v>69</v>
      </c>
      <c r="I12" s="17">
        <v>84</v>
      </c>
      <c r="J12" s="17">
        <v>48</v>
      </c>
      <c r="K12" s="19">
        <f>+MIN(Tabla132[[#This Row],[DUATLÓN CRE SORIA]:[TRIATLÓN POR RELEVOS AGUILAS]])</f>
        <v>24</v>
      </c>
      <c r="L12" s="19">
        <f>SUM(Tabla132[[#This Row],[DUATLÓN CRE SORIA]:[TRIATLÓN POR RELEVOS AGUILAS]])</f>
        <v>356</v>
      </c>
      <c r="M12" s="19">
        <f>+Tabla132[[#This Row],[Total]]-Tabla132[[#This Row],[menor]]</f>
        <v>332</v>
      </c>
    </row>
    <row r="13" spans="2:13" x14ac:dyDescent="0.3">
      <c r="B13" s="14">
        <v>7</v>
      </c>
      <c r="C13" s="14">
        <v>5</v>
      </c>
      <c r="D13" s="15" t="s">
        <v>17</v>
      </c>
      <c r="E13" s="16">
        <v>76</v>
      </c>
      <c r="F13" s="16">
        <v>54</v>
      </c>
      <c r="G13" s="16">
        <v>66</v>
      </c>
      <c r="H13" s="16">
        <v>39</v>
      </c>
      <c r="I13" s="16">
        <v>60</v>
      </c>
      <c r="J13" s="16">
        <v>42</v>
      </c>
      <c r="K13" s="19">
        <f>+MIN(Tabla132[[#This Row],[DUATLÓN CRE SORIA]:[TRIATLÓN POR RELEVOS AGUILAS]])</f>
        <v>39</v>
      </c>
      <c r="L13" s="19">
        <f>SUM(Tabla132[[#This Row],[DUATLÓN CRE SORIA]:[TRIATLÓN POR RELEVOS AGUILAS]])</f>
        <v>337</v>
      </c>
      <c r="M13" s="19">
        <f>+Tabla132[[#This Row],[Total]]-Tabla132[[#This Row],[menor]]</f>
        <v>298</v>
      </c>
    </row>
    <row r="14" spans="2:13" x14ac:dyDescent="0.3">
      <c r="B14" s="14">
        <v>8</v>
      </c>
      <c r="C14" s="14">
        <v>8</v>
      </c>
      <c r="D14" s="15" t="s">
        <v>14</v>
      </c>
      <c r="E14" s="16">
        <v>88</v>
      </c>
      <c r="F14" s="17">
        <v>60</v>
      </c>
      <c r="G14" s="17">
        <v>75</v>
      </c>
      <c r="H14" s="16">
        <v>0</v>
      </c>
      <c r="I14" s="17">
        <v>0</v>
      </c>
      <c r="J14" s="17">
        <v>60</v>
      </c>
      <c r="K14" s="19">
        <f>+MIN(Tabla132[[#This Row],[DUATLÓN CRE SORIA]:[TRIATLÓN POR RELEVOS AGUILAS]])</f>
        <v>0</v>
      </c>
      <c r="L14" s="19">
        <f>SUM(Tabla132[[#This Row],[DUATLÓN CRE SORIA]:[TRIATLÓN POR RELEVOS AGUILAS]])</f>
        <v>283</v>
      </c>
      <c r="M14" s="19">
        <f>+Tabla132[[#This Row],[Total]]-Tabla132[[#This Row],[menor]]</f>
        <v>283</v>
      </c>
    </row>
    <row r="15" spans="2:13" x14ac:dyDescent="0.3">
      <c r="B15" s="14">
        <v>9</v>
      </c>
      <c r="C15" s="14">
        <v>4</v>
      </c>
      <c r="D15" s="15" t="s">
        <v>23</v>
      </c>
      <c r="E15" s="16">
        <v>36</v>
      </c>
      <c r="F15" s="17">
        <v>57</v>
      </c>
      <c r="G15" s="17">
        <v>48</v>
      </c>
      <c r="H15" s="16">
        <v>48</v>
      </c>
      <c r="I15" s="17">
        <v>64</v>
      </c>
      <c r="J15" s="17">
        <v>63</v>
      </c>
      <c r="K15" s="19">
        <f>+MIN(Tabla132[[#This Row],[DUATLÓN CRE SORIA]:[TRIATLÓN POR RELEVOS AGUILAS]])</f>
        <v>36</v>
      </c>
      <c r="L15" s="19">
        <f>SUM(Tabla132[[#This Row],[DUATLÓN CRE SORIA]:[TRIATLÓN POR RELEVOS AGUILAS]])</f>
        <v>316</v>
      </c>
      <c r="M15" s="19">
        <f>+Tabla132[[#This Row],[Total]]-Tabla132[[#This Row],[menor]]</f>
        <v>280</v>
      </c>
    </row>
    <row r="16" spans="2:13" x14ac:dyDescent="0.3">
      <c r="B16" s="14">
        <v>10</v>
      </c>
      <c r="C16" s="14">
        <v>6</v>
      </c>
      <c r="D16" s="15" t="s">
        <v>25</v>
      </c>
      <c r="E16" s="16">
        <v>80</v>
      </c>
      <c r="F16" s="16">
        <v>51</v>
      </c>
      <c r="G16" s="16">
        <v>42</v>
      </c>
      <c r="H16" s="16">
        <v>45</v>
      </c>
      <c r="I16" s="16">
        <v>56</v>
      </c>
      <c r="J16" s="16">
        <v>21</v>
      </c>
      <c r="K16" s="19">
        <f>+MIN(Tabla132[[#This Row],[DUATLÓN CRE SORIA]:[TRIATLÓN POR RELEVOS AGUILAS]])</f>
        <v>21</v>
      </c>
      <c r="L16" s="19">
        <f>SUM(Tabla132[[#This Row],[DUATLÓN CRE SORIA]:[TRIATLÓN POR RELEVOS AGUILAS]])</f>
        <v>295</v>
      </c>
      <c r="M16" s="19">
        <f>+Tabla132[[#This Row],[Total]]-Tabla132[[#This Row],[menor]]</f>
        <v>274</v>
      </c>
    </row>
    <row r="17" spans="2:13" x14ac:dyDescent="0.3">
      <c r="B17" s="14">
        <v>11</v>
      </c>
      <c r="C17" s="14">
        <v>13</v>
      </c>
      <c r="D17" s="15" t="s">
        <v>21</v>
      </c>
      <c r="E17" s="16">
        <v>44</v>
      </c>
      <c r="F17" s="17">
        <v>45</v>
      </c>
      <c r="G17" s="17">
        <v>54</v>
      </c>
      <c r="H17" s="16">
        <v>72</v>
      </c>
      <c r="I17" s="17">
        <v>52</v>
      </c>
      <c r="J17" s="17">
        <v>33</v>
      </c>
      <c r="K17" s="19">
        <f>+MIN(Tabla132[[#This Row],[DUATLÓN CRE SORIA]:[TRIATLÓN POR RELEVOS AGUILAS]])</f>
        <v>33</v>
      </c>
      <c r="L17" s="19">
        <f>SUM(Tabla132[[#This Row],[DUATLÓN CRE SORIA]:[TRIATLÓN POR RELEVOS AGUILAS]])</f>
        <v>300</v>
      </c>
      <c r="M17" s="19">
        <f>+Tabla132[[#This Row],[Total]]-Tabla132[[#This Row],[menor]]</f>
        <v>267</v>
      </c>
    </row>
    <row r="18" spans="2:13" x14ac:dyDescent="0.3">
      <c r="B18" s="14">
        <v>12</v>
      </c>
      <c r="C18" s="14">
        <v>14</v>
      </c>
      <c r="D18" s="15" t="s">
        <v>27</v>
      </c>
      <c r="E18" s="16">
        <v>60</v>
      </c>
      <c r="F18" s="17">
        <v>39</v>
      </c>
      <c r="G18" s="17">
        <v>36</v>
      </c>
      <c r="H18" s="16">
        <v>36</v>
      </c>
      <c r="I18" s="17">
        <v>76</v>
      </c>
      <c r="J18" s="17">
        <v>54</v>
      </c>
      <c r="K18" s="19">
        <f>+MIN(Tabla132[[#This Row],[DUATLÓN CRE SORIA]:[TRIATLÓN POR RELEVOS AGUILAS]])</f>
        <v>36</v>
      </c>
      <c r="L18" s="19">
        <f>SUM(Tabla132[[#This Row],[DUATLÓN CRE SORIA]:[TRIATLÓN POR RELEVOS AGUILAS]])</f>
        <v>301</v>
      </c>
      <c r="M18" s="19">
        <f>+Tabla132[[#This Row],[Total]]-Tabla132[[#This Row],[menor]]</f>
        <v>265</v>
      </c>
    </row>
    <row r="19" spans="2:13" x14ac:dyDescent="0.3">
      <c r="B19" s="14">
        <v>13</v>
      </c>
      <c r="C19" s="14">
        <v>10</v>
      </c>
      <c r="D19" s="15" t="s">
        <v>30</v>
      </c>
      <c r="E19" s="16">
        <v>72</v>
      </c>
      <c r="F19" s="16">
        <v>27</v>
      </c>
      <c r="G19" s="16">
        <v>27</v>
      </c>
      <c r="H19" s="16">
        <v>66</v>
      </c>
      <c r="I19" s="16">
        <v>72</v>
      </c>
      <c r="J19" s="16">
        <v>9</v>
      </c>
      <c r="K19" s="19">
        <f>+MIN(Tabla132[[#This Row],[DUATLÓN CRE SORIA]:[TRIATLÓN POR RELEVOS AGUILAS]])</f>
        <v>9</v>
      </c>
      <c r="L19" s="19">
        <f>SUM(Tabla132[[#This Row],[DUATLÓN CRE SORIA]:[TRIATLÓN POR RELEVOS AGUILAS]])</f>
        <v>273</v>
      </c>
      <c r="M19" s="19">
        <f>+Tabla132[[#This Row],[Total]]-Tabla132[[#This Row],[menor]]</f>
        <v>264</v>
      </c>
    </row>
    <row r="20" spans="2:13" x14ac:dyDescent="0.3">
      <c r="B20" s="14">
        <v>14</v>
      </c>
      <c r="C20" s="14">
        <v>17</v>
      </c>
      <c r="D20" s="15" t="s">
        <v>24</v>
      </c>
      <c r="E20" s="16">
        <v>40</v>
      </c>
      <c r="F20" s="17">
        <v>42</v>
      </c>
      <c r="G20" s="17">
        <v>45</v>
      </c>
      <c r="H20" s="16">
        <v>57</v>
      </c>
      <c r="I20" s="17">
        <v>40</v>
      </c>
      <c r="J20" s="17">
        <v>51</v>
      </c>
      <c r="K20" s="19">
        <f>+MIN(Tabla132[[#This Row],[DUATLÓN CRE SORIA]:[TRIATLÓN POR RELEVOS AGUILAS]])</f>
        <v>40</v>
      </c>
      <c r="L20" s="19">
        <f>SUM(Tabla132[[#This Row],[DUATLÓN CRE SORIA]:[TRIATLÓN POR RELEVOS AGUILAS]])</f>
        <v>275</v>
      </c>
      <c r="M20" s="19">
        <f>+Tabla132[[#This Row],[Total]]-Tabla132[[#This Row],[menor]]</f>
        <v>235</v>
      </c>
    </row>
    <row r="21" spans="2:13" x14ac:dyDescent="0.3">
      <c r="B21" s="14">
        <v>15</v>
      </c>
      <c r="C21" s="14">
        <v>19</v>
      </c>
      <c r="D21" s="15" t="s">
        <v>28</v>
      </c>
      <c r="E21" s="16">
        <v>56</v>
      </c>
      <c r="F21" s="17">
        <v>30</v>
      </c>
      <c r="G21" s="17">
        <v>33</v>
      </c>
      <c r="H21" s="16">
        <v>75</v>
      </c>
      <c r="I21" s="17">
        <v>32</v>
      </c>
      <c r="J21" s="17">
        <v>24</v>
      </c>
      <c r="K21" s="19">
        <f>+MIN(Tabla132[[#This Row],[DUATLÓN CRE SORIA]:[TRIATLÓN POR RELEVOS AGUILAS]])</f>
        <v>24</v>
      </c>
      <c r="L21" s="19">
        <f>SUM(Tabla132[[#This Row],[DUATLÓN CRE SORIA]:[TRIATLÓN POR RELEVOS AGUILAS]])</f>
        <v>250</v>
      </c>
      <c r="M21" s="19">
        <f>+Tabla132[[#This Row],[Total]]-Tabla132[[#This Row],[menor]]</f>
        <v>226</v>
      </c>
    </row>
    <row r="22" spans="2:13" x14ac:dyDescent="0.3">
      <c r="B22" s="14">
        <v>16</v>
      </c>
      <c r="C22" s="14">
        <v>15</v>
      </c>
      <c r="D22" s="15" t="s">
        <v>37</v>
      </c>
      <c r="E22" s="16">
        <v>52</v>
      </c>
      <c r="F22" s="16">
        <v>48</v>
      </c>
      <c r="G22" s="16">
        <v>3</v>
      </c>
      <c r="H22" s="16">
        <v>0</v>
      </c>
      <c r="I22" s="16">
        <v>68</v>
      </c>
      <c r="J22" s="16">
        <v>45</v>
      </c>
      <c r="K22" s="19">
        <f>+MIN(Tabla132[[#This Row],[DUATLÓN CRE SORIA]:[TRIATLÓN POR RELEVOS AGUILAS]])</f>
        <v>0</v>
      </c>
      <c r="L22" s="19">
        <f>SUM(Tabla132[[#This Row],[DUATLÓN CRE SORIA]:[TRIATLÓN POR RELEVOS AGUILAS]])</f>
        <v>216</v>
      </c>
      <c r="M22" s="19">
        <f>+Tabla132[[#This Row],[Total]]-Tabla132[[#This Row],[menor]]</f>
        <v>216</v>
      </c>
    </row>
    <row r="23" spans="2:13" x14ac:dyDescent="0.3">
      <c r="B23" s="14">
        <v>17</v>
      </c>
      <c r="C23" s="14">
        <v>23</v>
      </c>
      <c r="D23" s="15" t="s">
        <v>64</v>
      </c>
      <c r="E23" s="16">
        <v>48</v>
      </c>
      <c r="F23" s="17">
        <v>36</v>
      </c>
      <c r="G23" s="17">
        <v>24</v>
      </c>
      <c r="H23" s="16">
        <v>60</v>
      </c>
      <c r="I23" s="17">
        <v>44</v>
      </c>
      <c r="J23" s="17">
        <v>27</v>
      </c>
      <c r="K23" s="19">
        <f>+MIN(Tabla132[[#This Row],[DUATLÓN CRE SORIA]:[TRIATLÓN POR RELEVOS AGUILAS]])</f>
        <v>24</v>
      </c>
      <c r="L23" s="19">
        <f>SUM(Tabla132[[#This Row],[DUATLÓN CRE SORIA]:[TRIATLÓN POR RELEVOS AGUILAS]])</f>
        <v>239</v>
      </c>
      <c r="M23" s="19">
        <f>+Tabla132[[#This Row],[Total]]-Tabla132[[#This Row],[menor]]</f>
        <v>215</v>
      </c>
    </row>
    <row r="24" spans="2:13" x14ac:dyDescent="0.3">
      <c r="B24" s="14">
        <v>18</v>
      </c>
      <c r="C24" s="14">
        <v>24</v>
      </c>
      <c r="D24" s="15" t="s">
        <v>22</v>
      </c>
      <c r="E24" s="16">
        <v>32</v>
      </c>
      <c r="F24" s="17">
        <v>33</v>
      </c>
      <c r="G24" s="17">
        <v>51</v>
      </c>
      <c r="H24" s="16">
        <v>24</v>
      </c>
      <c r="I24" s="17">
        <v>24</v>
      </c>
      <c r="J24" s="17">
        <v>18</v>
      </c>
      <c r="K24" s="19">
        <f>+MIN(Tabla132[[#This Row],[DUATLÓN CRE SORIA]:[TRIATLÓN POR RELEVOS AGUILAS]])</f>
        <v>18</v>
      </c>
      <c r="L24" s="19">
        <f>SUM(Tabla132[[#This Row],[DUATLÓN CRE SORIA]:[TRIATLÓN POR RELEVOS AGUILAS]])</f>
        <v>182</v>
      </c>
      <c r="M24" s="19">
        <f>+Tabla132[[#This Row],[Total]]-Tabla132[[#This Row],[menor]]</f>
        <v>164</v>
      </c>
    </row>
    <row r="25" spans="2:13" x14ac:dyDescent="0.3">
      <c r="B25" s="14">
        <v>19</v>
      </c>
      <c r="C25" s="14">
        <v>21</v>
      </c>
      <c r="D25" s="15" t="s">
        <v>32</v>
      </c>
      <c r="E25" s="16">
        <v>12</v>
      </c>
      <c r="F25" s="16">
        <v>21</v>
      </c>
      <c r="G25" s="16">
        <v>18</v>
      </c>
      <c r="H25" s="16">
        <v>18</v>
      </c>
      <c r="I25" s="16">
        <v>48</v>
      </c>
      <c r="J25" s="16">
        <v>39</v>
      </c>
      <c r="K25" s="19">
        <f>+MIN(Tabla132[[#This Row],[DUATLÓN CRE SORIA]:[TRIATLÓN POR RELEVOS AGUILAS]])</f>
        <v>12</v>
      </c>
      <c r="L25" s="19">
        <f>SUM(Tabla132[[#This Row],[DUATLÓN CRE SORIA]:[TRIATLÓN POR RELEVOS AGUILAS]])</f>
        <v>156</v>
      </c>
      <c r="M25" s="19">
        <f>+Tabla132[[#This Row],[Total]]-Tabla132[[#This Row],[menor]]</f>
        <v>144</v>
      </c>
    </row>
    <row r="26" spans="2:13" x14ac:dyDescent="0.3">
      <c r="B26" s="14">
        <v>20</v>
      </c>
      <c r="C26" s="14">
        <v>7</v>
      </c>
      <c r="D26" s="15" t="s">
        <v>29</v>
      </c>
      <c r="E26" s="16">
        <v>20</v>
      </c>
      <c r="F26" s="17">
        <v>9</v>
      </c>
      <c r="G26" s="17">
        <v>30</v>
      </c>
      <c r="H26" s="16">
        <v>27</v>
      </c>
      <c r="I26" s="17">
        <v>0</v>
      </c>
      <c r="J26" s="17">
        <v>36</v>
      </c>
      <c r="K26" s="19">
        <f>+MIN(Tabla132[[#This Row],[DUATLÓN CRE SORIA]:[TRIATLÓN POR RELEVOS AGUILAS]])</f>
        <v>0</v>
      </c>
      <c r="L26" s="19">
        <f>SUM(Tabla132[[#This Row],[DUATLÓN CRE SORIA]:[TRIATLÓN POR RELEVOS AGUILAS]])</f>
        <v>122</v>
      </c>
      <c r="M26" s="19">
        <f>+Tabla132[[#This Row],[Total]]-Tabla132[[#This Row],[menor]]</f>
        <v>122</v>
      </c>
    </row>
    <row r="27" spans="2:13" x14ac:dyDescent="0.3">
      <c r="B27" s="14">
        <v>21</v>
      </c>
      <c r="C27" s="14">
        <v>20</v>
      </c>
      <c r="D27" s="15" t="s">
        <v>31</v>
      </c>
      <c r="E27" s="16">
        <v>24</v>
      </c>
      <c r="F27" s="17">
        <v>12</v>
      </c>
      <c r="G27" s="17">
        <v>21</v>
      </c>
      <c r="H27" s="16">
        <v>42</v>
      </c>
      <c r="I27" s="17">
        <v>20</v>
      </c>
      <c r="J27" s="17">
        <v>12</v>
      </c>
      <c r="K27" s="19">
        <f>+MIN(Tabla132[[#This Row],[DUATLÓN CRE SORIA]:[TRIATLÓN POR RELEVOS AGUILAS]])</f>
        <v>12</v>
      </c>
      <c r="L27" s="19">
        <f>SUM(Tabla132[[#This Row],[DUATLÓN CRE SORIA]:[TRIATLÓN POR RELEVOS AGUILAS]])</f>
        <v>131</v>
      </c>
      <c r="M27" s="19">
        <f>+Tabla132[[#This Row],[Total]]-Tabla132[[#This Row],[menor]]</f>
        <v>119</v>
      </c>
    </row>
    <row r="28" spans="2:13" x14ac:dyDescent="0.3">
      <c r="B28" s="14">
        <v>22</v>
      </c>
      <c r="C28" s="14">
        <v>25</v>
      </c>
      <c r="D28" s="15" t="s">
        <v>34</v>
      </c>
      <c r="E28" s="16">
        <v>28</v>
      </c>
      <c r="F28" s="16">
        <v>18</v>
      </c>
      <c r="G28" s="16">
        <v>12</v>
      </c>
      <c r="H28" s="16">
        <v>9</v>
      </c>
      <c r="I28" s="16">
        <v>36</v>
      </c>
      <c r="J28" s="16">
        <v>15</v>
      </c>
      <c r="K28" s="19">
        <f>+MIN(Tabla132[[#This Row],[DUATLÓN CRE SORIA]:[TRIATLÓN POR RELEVOS AGUILAS]])</f>
        <v>9</v>
      </c>
      <c r="L28" s="19">
        <f>SUM(Tabla132[[#This Row],[DUATLÓN CRE SORIA]:[TRIATLÓN POR RELEVOS AGUILAS]])</f>
        <v>118</v>
      </c>
      <c r="M28" s="19">
        <f>+Tabla132[[#This Row],[Total]]-Tabla132[[#This Row],[menor]]</f>
        <v>109</v>
      </c>
    </row>
    <row r="29" spans="2:13" x14ac:dyDescent="0.3">
      <c r="B29" s="14">
        <v>23</v>
      </c>
      <c r="C29" s="14">
        <v>22</v>
      </c>
      <c r="D29" s="15" t="s">
        <v>35</v>
      </c>
      <c r="E29" s="16">
        <v>8</v>
      </c>
      <c r="F29" s="17">
        <v>0</v>
      </c>
      <c r="G29" s="17">
        <v>9</v>
      </c>
      <c r="H29" s="16">
        <v>30</v>
      </c>
      <c r="I29" s="17">
        <v>28</v>
      </c>
      <c r="J29" s="17">
        <v>30</v>
      </c>
      <c r="K29" s="19">
        <f>+MIN(Tabla132[[#This Row],[DUATLÓN CRE SORIA]:[TRIATLÓN POR RELEVOS AGUILAS]])</f>
        <v>0</v>
      </c>
      <c r="L29" s="19">
        <f>SUM(Tabla132[[#This Row],[DUATLÓN CRE SORIA]:[TRIATLÓN POR RELEVOS AGUILAS]])</f>
        <v>105</v>
      </c>
      <c r="M29" s="19">
        <f>+Tabla132[[#This Row],[Total]]-Tabla132[[#This Row],[menor]]</f>
        <v>105</v>
      </c>
    </row>
    <row r="30" spans="2:13" x14ac:dyDescent="0.3">
      <c r="B30" s="14">
        <v>24</v>
      </c>
      <c r="C30" s="14">
        <v>18</v>
      </c>
      <c r="D30" s="15" t="s">
        <v>33</v>
      </c>
      <c r="E30" s="16">
        <v>16</v>
      </c>
      <c r="F30" s="17">
        <v>15</v>
      </c>
      <c r="G30" s="17">
        <v>15</v>
      </c>
      <c r="H30" s="16">
        <v>33</v>
      </c>
      <c r="I30" s="17">
        <v>12</v>
      </c>
      <c r="J30" s="17">
        <v>6</v>
      </c>
      <c r="K30" s="19">
        <f>+MIN(Tabla132[[#This Row],[DUATLÓN CRE SORIA]:[TRIATLÓN POR RELEVOS AGUILAS]])</f>
        <v>6</v>
      </c>
      <c r="L30" s="19">
        <f>SUM(Tabla132[[#This Row],[DUATLÓN CRE SORIA]:[TRIATLÓN POR RELEVOS AGUILAS]])</f>
        <v>97</v>
      </c>
      <c r="M30" s="19">
        <f>+Tabla132[[#This Row],[Total]]-Tabla132[[#This Row],[menor]]</f>
        <v>91</v>
      </c>
    </row>
    <row r="31" spans="2:13" x14ac:dyDescent="0.3">
      <c r="B31" s="14">
        <v>25</v>
      </c>
      <c r="C31" s="14">
        <v>16</v>
      </c>
      <c r="D31" s="15" t="s">
        <v>36</v>
      </c>
      <c r="E31" s="16">
        <v>4</v>
      </c>
      <c r="F31" s="18">
        <v>6</v>
      </c>
      <c r="G31" s="16">
        <v>6</v>
      </c>
      <c r="H31" s="16">
        <v>12</v>
      </c>
      <c r="I31" s="16">
        <v>16</v>
      </c>
      <c r="J31" s="16">
        <v>3</v>
      </c>
      <c r="K31" s="19">
        <f>+MIN(Tabla132[[#This Row],[DUATLÓN CRE SORIA]:[TRIATLÓN POR RELEVOS AGUILAS]])</f>
        <v>3</v>
      </c>
      <c r="L31" s="19">
        <f>SUM(Tabla132[[#This Row],[DUATLÓN CRE SORIA]:[TRIATLÓN POR RELEVOS AGUILAS]])</f>
        <v>47</v>
      </c>
      <c r="M31" s="19">
        <f>+Tabla132[[#This Row],[Total]]-Tabla132[[#This Row],[menor]]</f>
        <v>44</v>
      </c>
    </row>
  </sheetData>
  <mergeCells count="2">
    <mergeCell ref="E3:F3"/>
    <mergeCell ref="D5:L5"/>
  </mergeCells>
  <pageMargins left="0.7" right="0.7" top="0.75" bottom="0.75" header="0.3" footer="0.3"/>
  <pageSetup paperSize="9" scale="88" fitToHeight="0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A08E-C821-4E27-99F3-553686E5F6F7}">
  <sheetPr>
    <pageSetUpPr fitToPage="1"/>
  </sheetPr>
  <dimension ref="B1:M31"/>
  <sheetViews>
    <sheetView showGridLines="0" tabSelected="1" topLeftCell="A2" zoomScale="85" zoomScaleNormal="85" workbookViewId="0">
      <selection activeCell="D14" sqref="D14"/>
    </sheetView>
  </sheetViews>
  <sheetFormatPr baseColWidth="10" defaultColWidth="10.88671875" defaultRowHeight="14.4" x14ac:dyDescent="0.3"/>
  <cols>
    <col min="1" max="1" width="4.6640625" customWidth="1"/>
    <col min="2" max="3" width="10.88671875" style="1"/>
    <col min="4" max="4" width="43.88671875" customWidth="1"/>
    <col min="5" max="5" width="18.33203125" style="1" bestFit="1" customWidth="1"/>
    <col min="6" max="6" width="19.88671875" style="1" bestFit="1" customWidth="1"/>
    <col min="7" max="8" width="25.44140625" style="1" bestFit="1" customWidth="1"/>
    <col min="9" max="9" width="18.6640625" style="1" bestFit="1" customWidth="1"/>
    <col min="10" max="10" width="22.33203125" style="1" bestFit="1" customWidth="1"/>
    <col min="11" max="11" width="14.6640625" style="1" customWidth="1"/>
    <col min="12" max="13" width="10.88671875" style="1"/>
  </cols>
  <sheetData>
    <row r="1" spans="2:13" x14ac:dyDescent="0.3">
      <c r="B1" s="4"/>
      <c r="C1" s="4"/>
      <c r="D1" s="3"/>
      <c r="E1" s="4"/>
      <c r="F1" s="4"/>
      <c r="G1" s="4"/>
      <c r="H1" s="4"/>
      <c r="I1" s="4"/>
      <c r="J1" s="4"/>
      <c r="K1" s="4"/>
      <c r="L1" s="4"/>
      <c r="M1" s="4"/>
    </row>
    <row r="2" spans="2:13" x14ac:dyDescent="0.3">
      <c r="B2" s="4"/>
      <c r="C2" s="4"/>
      <c r="D2" s="3"/>
      <c r="E2" s="4"/>
      <c r="F2" s="4"/>
      <c r="G2" s="4"/>
      <c r="H2" s="4"/>
      <c r="I2" s="4"/>
      <c r="J2" s="4"/>
      <c r="K2" s="4"/>
      <c r="L2" s="4"/>
      <c r="M2" s="4"/>
    </row>
    <row r="3" spans="2:13" ht="18" x14ac:dyDescent="0.35">
      <c r="B3" s="4"/>
      <c r="C3" s="4"/>
      <c r="D3" s="3"/>
      <c r="E3" s="22" t="s">
        <v>38</v>
      </c>
      <c r="F3" s="22"/>
      <c r="G3" s="5"/>
      <c r="H3" s="5"/>
      <c r="I3" s="5"/>
      <c r="J3" s="5"/>
      <c r="K3" s="5"/>
      <c r="L3" s="5"/>
      <c r="M3" s="5"/>
    </row>
    <row r="4" spans="2:13" x14ac:dyDescent="0.3"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</row>
    <row r="5" spans="2:13" ht="23.4" x14ac:dyDescent="0.45">
      <c r="B5" s="4"/>
      <c r="C5" s="4"/>
      <c r="D5" s="23" t="s">
        <v>1</v>
      </c>
      <c r="E5" s="23"/>
      <c r="F5" s="23"/>
      <c r="G5" s="23"/>
      <c r="H5" s="23"/>
      <c r="I5" s="23"/>
      <c r="J5" s="23"/>
      <c r="K5" s="23"/>
      <c r="L5" s="23"/>
      <c r="M5" s="11"/>
    </row>
    <row r="6" spans="2:13" s="2" customFormat="1" ht="26.4" x14ac:dyDescent="0.3">
      <c r="B6" s="8" t="s">
        <v>2</v>
      </c>
      <c r="C6" s="20" t="s">
        <v>3</v>
      </c>
      <c r="D6" s="9" t="s">
        <v>39</v>
      </c>
      <c r="E6" s="6" t="s">
        <v>5</v>
      </c>
      <c r="F6" s="6" t="s">
        <v>6</v>
      </c>
      <c r="G6" s="6" t="s">
        <v>7</v>
      </c>
      <c r="H6" s="21" t="s">
        <v>8</v>
      </c>
      <c r="I6" s="6" t="s">
        <v>9</v>
      </c>
      <c r="J6" s="7" t="s">
        <v>10</v>
      </c>
      <c r="K6" s="10" t="s">
        <v>40</v>
      </c>
      <c r="L6" s="13" t="s">
        <v>12</v>
      </c>
      <c r="M6" s="12" t="s">
        <v>13</v>
      </c>
    </row>
    <row r="7" spans="2:13" x14ac:dyDescent="0.3">
      <c r="B7" s="14">
        <v>1</v>
      </c>
      <c r="C7" s="14">
        <v>53</v>
      </c>
      <c r="D7" s="15" t="s">
        <v>41</v>
      </c>
      <c r="E7" s="16">
        <v>100</v>
      </c>
      <c r="F7" s="16">
        <v>75</v>
      </c>
      <c r="G7" s="16">
        <v>75</v>
      </c>
      <c r="H7" s="29">
        <v>75</v>
      </c>
      <c r="I7" s="16">
        <v>100</v>
      </c>
      <c r="J7" s="16">
        <v>75</v>
      </c>
      <c r="K7" s="19">
        <f>+MIN(Tabla1845[[#This Row],[DUATLÓN CRE SORIA]:[TRIATLÓN POR RELEVOS AGUILAS]])</f>
        <v>75</v>
      </c>
      <c r="L7" s="19">
        <f>SUM(Tabla1845[[#This Row],[DUATLÓN CRE SORIA]:[TRIATLÓN POR RELEVOS AGUILAS]])</f>
        <v>500</v>
      </c>
      <c r="M7" s="19">
        <f>+Tabla1845[[#This Row],[Total]]-Tabla1845[[#This Row],[MENOR]]</f>
        <v>425</v>
      </c>
    </row>
    <row r="8" spans="2:13" x14ac:dyDescent="0.3">
      <c r="B8" s="14">
        <v>2</v>
      </c>
      <c r="C8" s="14">
        <v>41</v>
      </c>
      <c r="D8" s="15" t="s">
        <v>42</v>
      </c>
      <c r="E8" s="17">
        <v>92</v>
      </c>
      <c r="F8" s="17">
        <v>63</v>
      </c>
      <c r="G8" s="17">
        <v>72</v>
      </c>
      <c r="H8" s="30">
        <v>66</v>
      </c>
      <c r="I8" s="17">
        <v>92</v>
      </c>
      <c r="J8" s="17">
        <v>57</v>
      </c>
      <c r="K8" s="19">
        <f>+MIN(Tabla1845[[#This Row],[DUATLÓN CRE SORIA]:[TRIATLÓN POR RELEVOS AGUILAS]])</f>
        <v>57</v>
      </c>
      <c r="L8" s="19">
        <f>SUM(Tabla1845[[#This Row],[DUATLÓN CRE SORIA]:[TRIATLÓN POR RELEVOS AGUILAS]])</f>
        <v>442</v>
      </c>
      <c r="M8" s="19">
        <f>+Tabla1845[[#This Row],[Total]]-Tabla1845[[#This Row],[MENOR]]</f>
        <v>385</v>
      </c>
    </row>
    <row r="9" spans="2:13" x14ac:dyDescent="0.3">
      <c r="B9" s="14">
        <v>3</v>
      </c>
      <c r="C9" s="14">
        <v>36</v>
      </c>
      <c r="D9" s="15" t="s">
        <v>62</v>
      </c>
      <c r="E9" s="17">
        <v>96</v>
      </c>
      <c r="F9" s="17">
        <v>69</v>
      </c>
      <c r="G9" s="17">
        <v>0</v>
      </c>
      <c r="H9" s="30">
        <v>42</v>
      </c>
      <c r="I9" s="17">
        <v>88</v>
      </c>
      <c r="J9" s="17">
        <v>72</v>
      </c>
      <c r="K9" s="19">
        <f>+MIN(Tabla1845[[#This Row],[DUATLÓN CRE SORIA]:[TRIATLÓN POR RELEVOS AGUILAS]])</f>
        <v>0</v>
      </c>
      <c r="L9" s="19">
        <f>SUM(Tabla1845[[#This Row],[DUATLÓN CRE SORIA]:[TRIATLÓN POR RELEVOS AGUILAS]])</f>
        <v>367</v>
      </c>
      <c r="M9" s="19">
        <f>+Tabla1845[[#This Row],[Total]]-Tabla1845[[#This Row],[MENOR]]</f>
        <v>367</v>
      </c>
    </row>
    <row r="10" spans="2:13" x14ac:dyDescent="0.3">
      <c r="B10" s="14">
        <v>4</v>
      </c>
      <c r="C10" s="14">
        <v>46</v>
      </c>
      <c r="D10" s="15" t="s">
        <v>52</v>
      </c>
      <c r="E10" s="16">
        <v>72</v>
      </c>
      <c r="F10" s="16">
        <v>60</v>
      </c>
      <c r="G10" s="16">
        <v>42</v>
      </c>
      <c r="H10" s="29">
        <v>72</v>
      </c>
      <c r="I10" s="16">
        <v>96</v>
      </c>
      <c r="J10" s="16">
        <v>63</v>
      </c>
      <c r="K10" s="19">
        <f>+MIN(Tabla1845[[#This Row],[DUATLÓN CRE SORIA]:[TRIATLÓN POR RELEVOS AGUILAS]])</f>
        <v>42</v>
      </c>
      <c r="L10" s="19">
        <f>SUM(Tabla1845[[#This Row],[DUATLÓN CRE SORIA]:[TRIATLÓN POR RELEVOS AGUILAS]])</f>
        <v>405</v>
      </c>
      <c r="M10" s="19">
        <f>+Tabla1845[[#This Row],[Total]]-Tabla1845[[#This Row],[MENOR]]</f>
        <v>363</v>
      </c>
    </row>
    <row r="11" spans="2:13" x14ac:dyDescent="0.3">
      <c r="B11" s="14">
        <v>5</v>
      </c>
      <c r="C11" s="14">
        <v>37</v>
      </c>
      <c r="D11" s="15" t="s">
        <v>49</v>
      </c>
      <c r="E11" s="17">
        <v>88</v>
      </c>
      <c r="F11" s="17">
        <v>72</v>
      </c>
      <c r="G11" s="17">
        <v>51</v>
      </c>
      <c r="H11" s="30">
        <v>57</v>
      </c>
      <c r="I11" s="17">
        <v>80</v>
      </c>
      <c r="J11" s="17">
        <v>66</v>
      </c>
      <c r="K11" s="19">
        <f>+MIN(Tabla1845[[#This Row],[DUATLÓN CRE SORIA]:[TRIATLÓN POR RELEVOS AGUILAS]])</f>
        <v>51</v>
      </c>
      <c r="L11" s="19">
        <f>SUM(Tabla1845[[#This Row],[DUATLÓN CRE SORIA]:[TRIATLÓN POR RELEVOS AGUILAS]])</f>
        <v>414</v>
      </c>
      <c r="M11" s="19">
        <f>+Tabla1845[[#This Row],[Total]]-Tabla1845[[#This Row],[MENOR]]</f>
        <v>363</v>
      </c>
    </row>
    <row r="12" spans="2:13" x14ac:dyDescent="0.3">
      <c r="B12" s="14">
        <v>6</v>
      </c>
      <c r="C12" s="14">
        <v>44</v>
      </c>
      <c r="D12" s="15" t="s">
        <v>57</v>
      </c>
      <c r="E12" s="17">
        <v>80</v>
      </c>
      <c r="F12" s="17">
        <v>66</v>
      </c>
      <c r="G12" s="17">
        <v>27</v>
      </c>
      <c r="H12" s="30">
        <v>48</v>
      </c>
      <c r="I12" s="17">
        <v>76</v>
      </c>
      <c r="J12" s="17">
        <v>48</v>
      </c>
      <c r="K12" s="19">
        <f>+MIN(Tabla1845[[#This Row],[DUATLÓN CRE SORIA]:[TRIATLÓN POR RELEVOS AGUILAS]])</f>
        <v>27</v>
      </c>
      <c r="L12" s="19">
        <f>SUM(Tabla1845[[#This Row],[DUATLÓN CRE SORIA]:[TRIATLÓN POR RELEVOS AGUILAS]])</f>
        <v>345</v>
      </c>
      <c r="M12" s="19">
        <f>+Tabla1845[[#This Row],[Total]]-Tabla1845[[#This Row],[MENOR]]</f>
        <v>318</v>
      </c>
    </row>
    <row r="13" spans="2:13" x14ac:dyDescent="0.3">
      <c r="B13" s="14">
        <v>7</v>
      </c>
      <c r="C13" s="14">
        <v>35</v>
      </c>
      <c r="D13" s="15" t="s">
        <v>53</v>
      </c>
      <c r="E13" s="16">
        <v>76</v>
      </c>
      <c r="F13" s="16">
        <v>54</v>
      </c>
      <c r="G13" s="16">
        <v>39</v>
      </c>
      <c r="H13" s="29">
        <v>54</v>
      </c>
      <c r="I13" s="16">
        <v>72</v>
      </c>
      <c r="J13" s="16">
        <v>54</v>
      </c>
      <c r="K13" s="19">
        <f>+MIN(Tabla1845[[#This Row],[DUATLÓN CRE SORIA]:[TRIATLÓN POR RELEVOS AGUILAS]])</f>
        <v>39</v>
      </c>
      <c r="L13" s="19">
        <f>SUM(Tabla1845[[#This Row],[DUATLÓN CRE SORIA]:[TRIATLÓN POR RELEVOS AGUILAS]])</f>
        <v>349</v>
      </c>
      <c r="M13" s="19">
        <f>+Tabla1845[[#This Row],[Total]]-Tabla1845[[#This Row],[MENOR]]</f>
        <v>310</v>
      </c>
    </row>
    <row r="14" spans="2:13" x14ac:dyDescent="0.3">
      <c r="B14" s="14">
        <v>8</v>
      </c>
      <c r="C14" s="14">
        <v>34</v>
      </c>
      <c r="D14" s="15" t="s">
        <v>51</v>
      </c>
      <c r="E14" s="17">
        <v>64</v>
      </c>
      <c r="F14" s="17">
        <v>33</v>
      </c>
      <c r="G14" s="17">
        <v>45</v>
      </c>
      <c r="H14" s="30">
        <v>45</v>
      </c>
      <c r="I14" s="17">
        <v>84</v>
      </c>
      <c r="J14" s="17">
        <v>60</v>
      </c>
      <c r="K14" s="19">
        <f>+MIN(Tabla1845[[#This Row],[DUATLÓN CRE SORIA]:[TRIATLÓN POR RELEVOS AGUILAS]])</f>
        <v>33</v>
      </c>
      <c r="L14" s="19">
        <f>SUM(Tabla1845[[#This Row],[DUATLÓN CRE SORIA]:[TRIATLÓN POR RELEVOS AGUILAS]])</f>
        <v>331</v>
      </c>
      <c r="M14" s="19">
        <f>+Tabla1845[[#This Row],[Total]]-Tabla1845[[#This Row],[MENOR]]</f>
        <v>298</v>
      </c>
    </row>
    <row r="15" spans="2:13" x14ac:dyDescent="0.3">
      <c r="B15" s="14">
        <v>9</v>
      </c>
      <c r="C15" s="14">
        <v>38</v>
      </c>
      <c r="D15" s="15" t="s">
        <v>60</v>
      </c>
      <c r="E15" s="17">
        <v>84</v>
      </c>
      <c r="F15" s="17">
        <v>57</v>
      </c>
      <c r="G15" s="17">
        <v>18</v>
      </c>
      <c r="H15" s="30">
        <v>30</v>
      </c>
      <c r="I15" s="17">
        <v>48</v>
      </c>
      <c r="J15" s="17">
        <v>69</v>
      </c>
      <c r="K15" s="19">
        <f>+MIN(Tabla1845[[#This Row],[DUATLÓN CRE SORIA]:[TRIATLÓN POR RELEVOS AGUILAS]])</f>
        <v>18</v>
      </c>
      <c r="L15" s="19">
        <f>SUM(Tabla1845[[#This Row],[DUATLÓN CRE SORIA]:[TRIATLÓN POR RELEVOS AGUILAS]])</f>
        <v>306</v>
      </c>
      <c r="M15" s="19">
        <f>+Tabla1845[[#This Row],[Total]]-Tabla1845[[#This Row],[MENOR]]</f>
        <v>288</v>
      </c>
    </row>
    <row r="16" spans="2:13" x14ac:dyDescent="0.3">
      <c r="B16" s="14">
        <v>10</v>
      </c>
      <c r="C16" s="14">
        <v>49</v>
      </c>
      <c r="D16" s="15" t="s">
        <v>43</v>
      </c>
      <c r="E16" s="16">
        <v>68</v>
      </c>
      <c r="F16" s="16">
        <v>42</v>
      </c>
      <c r="G16" s="16">
        <v>69</v>
      </c>
      <c r="H16" s="16">
        <v>0</v>
      </c>
      <c r="I16" s="16">
        <v>68</v>
      </c>
      <c r="J16" s="16">
        <v>39</v>
      </c>
      <c r="K16" s="19">
        <f>+MIN(Tabla1845[[#This Row],[DUATLÓN CRE SORIA]:[TRIATLÓN POR RELEVOS AGUILAS]])</f>
        <v>0</v>
      </c>
      <c r="L16" s="19">
        <f>SUM(Tabla1845[[#This Row],[DUATLÓN CRE SORIA]:[TRIATLÓN POR RELEVOS AGUILAS]])</f>
        <v>286</v>
      </c>
      <c r="M16" s="19">
        <f>+Tabla1845[[#This Row],[Total]]-Tabla1845[[#This Row],[MENOR]]</f>
        <v>286</v>
      </c>
    </row>
    <row r="17" spans="2:13" x14ac:dyDescent="0.3">
      <c r="B17" s="14">
        <v>11</v>
      </c>
      <c r="C17" s="14">
        <v>32</v>
      </c>
      <c r="D17" s="15" t="s">
        <v>46</v>
      </c>
      <c r="E17" s="17">
        <v>60</v>
      </c>
      <c r="F17" s="17">
        <v>51</v>
      </c>
      <c r="G17" s="17">
        <v>60</v>
      </c>
      <c r="H17" s="30">
        <v>51</v>
      </c>
      <c r="I17" s="17">
        <v>52</v>
      </c>
      <c r="J17" s="17">
        <v>27</v>
      </c>
      <c r="K17" s="19">
        <f>+MIN(Tabla1845[[#This Row],[DUATLÓN CRE SORIA]:[TRIATLÓN POR RELEVOS AGUILAS]])</f>
        <v>27</v>
      </c>
      <c r="L17" s="19">
        <f>SUM(Tabla1845[[#This Row],[DUATLÓN CRE SORIA]:[TRIATLÓN POR RELEVOS AGUILAS]])</f>
        <v>301</v>
      </c>
      <c r="M17" s="19">
        <f>+Tabla1845[[#This Row],[Total]]-Tabla1845[[#This Row],[MENOR]]</f>
        <v>274</v>
      </c>
    </row>
    <row r="18" spans="2:13" x14ac:dyDescent="0.3">
      <c r="B18" s="14">
        <v>12</v>
      </c>
      <c r="C18" s="14">
        <v>33</v>
      </c>
      <c r="D18" s="15" t="s">
        <v>45</v>
      </c>
      <c r="E18" s="17">
        <v>0</v>
      </c>
      <c r="F18" s="17">
        <v>45</v>
      </c>
      <c r="G18" s="17">
        <v>63</v>
      </c>
      <c r="H18" s="30">
        <v>63</v>
      </c>
      <c r="I18" s="17">
        <v>44</v>
      </c>
      <c r="J18" s="17">
        <v>45</v>
      </c>
      <c r="K18" s="19">
        <f>+MIN(Tabla1845[[#This Row],[DUATLÓN CRE SORIA]:[TRIATLÓN POR RELEVOS AGUILAS]])</f>
        <v>0</v>
      </c>
      <c r="L18" s="19">
        <f>SUM(Tabla1845[[#This Row],[DUATLÓN CRE SORIA]:[TRIATLÓN POR RELEVOS AGUILAS]])</f>
        <v>260</v>
      </c>
      <c r="M18" s="19">
        <f>+Tabla1845[[#This Row],[Total]]-Tabla1845[[#This Row],[MENOR]]</f>
        <v>260</v>
      </c>
    </row>
    <row r="19" spans="2:13" x14ac:dyDescent="0.3">
      <c r="B19" s="14">
        <v>13</v>
      </c>
      <c r="C19" s="14">
        <v>31</v>
      </c>
      <c r="D19" s="15" t="s">
        <v>56</v>
      </c>
      <c r="E19" s="16">
        <v>52</v>
      </c>
      <c r="F19" s="16">
        <v>36</v>
      </c>
      <c r="G19" s="16">
        <v>30</v>
      </c>
      <c r="H19" s="29">
        <v>36</v>
      </c>
      <c r="I19" s="16">
        <v>64</v>
      </c>
      <c r="J19" s="16">
        <v>36</v>
      </c>
      <c r="K19" s="19">
        <f>+MIN(Tabla1845[[#This Row],[DUATLÓN CRE SORIA]:[TRIATLÓN POR RELEVOS AGUILAS]])</f>
        <v>30</v>
      </c>
      <c r="L19" s="19">
        <f>SUM(Tabla1845[[#This Row],[DUATLÓN CRE SORIA]:[TRIATLÓN POR RELEVOS AGUILAS]])</f>
        <v>254</v>
      </c>
      <c r="M19" s="19">
        <f>+Tabla1845[[#This Row],[Total]]-Tabla1845[[#This Row],[MENOR]]</f>
        <v>224</v>
      </c>
    </row>
    <row r="20" spans="2:13" x14ac:dyDescent="0.3">
      <c r="B20" s="14">
        <v>14</v>
      </c>
      <c r="C20" s="14">
        <v>47</v>
      </c>
      <c r="D20" s="15" t="s">
        <v>50</v>
      </c>
      <c r="E20" s="17">
        <v>0</v>
      </c>
      <c r="F20" s="17">
        <v>0</v>
      </c>
      <c r="G20" s="17">
        <v>48</v>
      </c>
      <c r="H20" s="30">
        <v>60</v>
      </c>
      <c r="I20" s="17">
        <v>60</v>
      </c>
      <c r="J20" s="17">
        <v>51</v>
      </c>
      <c r="K20" s="19">
        <f>+MIN(Tabla1845[[#This Row],[DUATLÓN CRE SORIA]:[TRIATLÓN POR RELEVOS AGUILAS]])</f>
        <v>0</v>
      </c>
      <c r="L20" s="19">
        <f>SUM(Tabla1845[[#This Row],[DUATLÓN CRE SORIA]:[TRIATLÓN POR RELEVOS AGUILAS]])</f>
        <v>219</v>
      </c>
      <c r="M20" s="19">
        <f>+Tabla1845[[#This Row],[Total]]-Tabla1845[[#This Row],[MENOR]]</f>
        <v>219</v>
      </c>
    </row>
    <row r="21" spans="2:13" x14ac:dyDescent="0.3">
      <c r="B21" s="14">
        <v>15</v>
      </c>
      <c r="C21" s="14">
        <v>42</v>
      </c>
      <c r="D21" s="15" t="s">
        <v>47</v>
      </c>
      <c r="E21" s="17">
        <v>40</v>
      </c>
      <c r="F21" s="17">
        <v>48</v>
      </c>
      <c r="G21" s="17">
        <v>57</v>
      </c>
      <c r="H21" s="30">
        <v>21</v>
      </c>
      <c r="I21" s="17">
        <v>28</v>
      </c>
      <c r="J21" s="17">
        <v>42</v>
      </c>
      <c r="K21" s="19">
        <f>+MIN(Tabla1845[[#This Row],[DUATLÓN CRE SORIA]:[TRIATLÓN POR RELEVOS AGUILAS]])</f>
        <v>21</v>
      </c>
      <c r="L21" s="19">
        <f>SUM(Tabla1845[[#This Row],[DUATLÓN CRE SORIA]:[TRIATLÓN POR RELEVOS AGUILAS]])</f>
        <v>236</v>
      </c>
      <c r="M21" s="19">
        <f>+Tabla1845[[#This Row],[Total]]-Tabla1845[[#This Row],[MENOR]]</f>
        <v>215</v>
      </c>
    </row>
    <row r="22" spans="2:13" x14ac:dyDescent="0.3">
      <c r="B22" s="14">
        <v>16</v>
      </c>
      <c r="C22" s="14">
        <v>45</v>
      </c>
      <c r="D22" s="15" t="s">
        <v>44</v>
      </c>
      <c r="E22" s="16">
        <v>0</v>
      </c>
      <c r="F22" s="16">
        <v>0</v>
      </c>
      <c r="G22" s="16">
        <v>66</v>
      </c>
      <c r="H22" s="29">
        <v>69</v>
      </c>
      <c r="I22" s="16">
        <v>36</v>
      </c>
      <c r="J22" s="16">
        <v>33</v>
      </c>
      <c r="K22" s="19">
        <f>+MIN(Tabla1845[[#This Row],[DUATLÓN CRE SORIA]:[TRIATLÓN POR RELEVOS AGUILAS]])</f>
        <v>0</v>
      </c>
      <c r="L22" s="19">
        <f>SUM(Tabla1845[[#This Row],[DUATLÓN CRE SORIA]:[TRIATLÓN POR RELEVOS AGUILAS]])</f>
        <v>204</v>
      </c>
      <c r="M22" s="19">
        <f>+Tabla1845[[#This Row],[Total]]-Tabla1845[[#This Row],[MENOR]]</f>
        <v>204</v>
      </c>
    </row>
    <row r="23" spans="2:13" x14ac:dyDescent="0.3">
      <c r="B23" s="14">
        <v>17</v>
      </c>
      <c r="C23" s="14">
        <v>39</v>
      </c>
      <c r="D23" s="15" t="s">
        <v>63</v>
      </c>
      <c r="E23" s="17">
        <v>44</v>
      </c>
      <c r="F23" s="17">
        <v>39</v>
      </c>
      <c r="G23" s="17">
        <v>0</v>
      </c>
      <c r="H23" s="30">
        <v>27</v>
      </c>
      <c r="I23" s="17">
        <v>56</v>
      </c>
      <c r="J23" s="17">
        <v>24</v>
      </c>
      <c r="K23" s="19">
        <f>+MIN(Tabla1845[[#This Row],[DUATLÓN CRE SORIA]:[TRIATLÓN POR RELEVOS AGUILAS]])</f>
        <v>0</v>
      </c>
      <c r="L23" s="19">
        <f>SUM(Tabla1845[[#This Row],[DUATLÓN CRE SORIA]:[TRIATLÓN POR RELEVOS AGUILAS]])</f>
        <v>190</v>
      </c>
      <c r="M23" s="19">
        <f>+Tabla1845[[#This Row],[Total]]-Tabla1845[[#This Row],[MENOR]]</f>
        <v>190</v>
      </c>
    </row>
    <row r="24" spans="2:13" x14ac:dyDescent="0.3">
      <c r="B24" s="14">
        <v>18</v>
      </c>
      <c r="C24" s="14">
        <v>40</v>
      </c>
      <c r="D24" s="15" t="s">
        <v>55</v>
      </c>
      <c r="E24" s="17">
        <v>56</v>
      </c>
      <c r="F24" s="17">
        <v>24</v>
      </c>
      <c r="G24" s="17">
        <v>33</v>
      </c>
      <c r="H24" s="30">
        <v>24</v>
      </c>
      <c r="I24" s="17">
        <v>40</v>
      </c>
      <c r="J24" s="17">
        <v>30</v>
      </c>
      <c r="K24" s="19">
        <f>+MIN(Tabla1845[[#This Row],[DUATLÓN CRE SORIA]:[TRIATLÓN POR RELEVOS AGUILAS]])</f>
        <v>24</v>
      </c>
      <c r="L24" s="19">
        <f>SUM(Tabla1845[[#This Row],[DUATLÓN CRE SORIA]:[TRIATLÓN POR RELEVOS AGUILAS]])</f>
        <v>207</v>
      </c>
      <c r="M24" s="19">
        <f>+Tabla1845[[#This Row],[Total]]-Tabla1845[[#This Row],[MENOR]]</f>
        <v>183</v>
      </c>
    </row>
    <row r="25" spans="2:13" x14ac:dyDescent="0.3">
      <c r="B25" s="14">
        <v>19</v>
      </c>
      <c r="C25" s="14">
        <v>51</v>
      </c>
      <c r="D25" s="15" t="s">
        <v>54</v>
      </c>
      <c r="E25" s="16">
        <v>36</v>
      </c>
      <c r="F25" s="16">
        <v>21</v>
      </c>
      <c r="G25" s="16">
        <v>36</v>
      </c>
      <c r="H25" s="29">
        <v>33</v>
      </c>
      <c r="I25" s="16">
        <v>24</v>
      </c>
      <c r="J25" s="16">
        <v>15</v>
      </c>
      <c r="K25" s="19">
        <f>+MIN(Tabla1845[[#This Row],[DUATLÓN CRE SORIA]:[TRIATLÓN POR RELEVOS AGUILAS]])</f>
        <v>15</v>
      </c>
      <c r="L25" s="19">
        <f>SUM(Tabla1845[[#This Row],[DUATLÓN CRE SORIA]:[TRIATLÓN POR RELEVOS AGUILAS]])</f>
        <v>165</v>
      </c>
      <c r="M25" s="19">
        <f>+Tabla1845[[#This Row],[Total]]-Tabla1845[[#This Row],[MENOR]]</f>
        <v>150</v>
      </c>
    </row>
    <row r="26" spans="2:13" x14ac:dyDescent="0.3">
      <c r="B26" s="14">
        <v>20</v>
      </c>
      <c r="C26" s="14">
        <v>50</v>
      </c>
      <c r="D26" s="15" t="s">
        <v>61</v>
      </c>
      <c r="E26" s="17">
        <v>48</v>
      </c>
      <c r="F26" s="17">
        <v>30</v>
      </c>
      <c r="G26" s="17">
        <v>15</v>
      </c>
      <c r="H26" s="30">
        <v>15</v>
      </c>
      <c r="I26" s="17">
        <v>32</v>
      </c>
      <c r="J26" s="17">
        <v>21</v>
      </c>
      <c r="K26" s="19">
        <f>+MIN(Tabla1845[[#This Row],[DUATLÓN CRE SORIA]:[TRIATLÓN POR RELEVOS AGUILAS]])</f>
        <v>15</v>
      </c>
      <c r="L26" s="19">
        <f>SUM(Tabla1845[[#This Row],[DUATLÓN CRE SORIA]:[TRIATLÓN POR RELEVOS AGUILAS]])</f>
        <v>161</v>
      </c>
      <c r="M26" s="19">
        <f>+Tabla1845[[#This Row],[Total]]-Tabla1845[[#This Row],[MENOR]]</f>
        <v>146</v>
      </c>
    </row>
    <row r="27" spans="2:13" x14ac:dyDescent="0.3">
      <c r="B27" s="14">
        <v>21</v>
      </c>
      <c r="C27" s="14">
        <v>43</v>
      </c>
      <c r="D27" s="15" t="s">
        <v>48</v>
      </c>
      <c r="E27" s="17">
        <v>0</v>
      </c>
      <c r="F27" s="17">
        <v>18</v>
      </c>
      <c r="G27" s="17">
        <v>54</v>
      </c>
      <c r="H27" s="30">
        <v>39</v>
      </c>
      <c r="I27" s="17">
        <v>0</v>
      </c>
      <c r="J27" s="17">
        <v>12</v>
      </c>
      <c r="K27" s="19">
        <f>+MIN(Tabla1845[[#This Row],[DUATLÓN CRE SORIA]:[TRIATLÓN POR RELEVOS AGUILAS]])</f>
        <v>0</v>
      </c>
      <c r="L27" s="19">
        <f>SUM(Tabla1845[[#This Row],[DUATLÓN CRE SORIA]:[TRIATLÓN POR RELEVOS AGUILAS]])</f>
        <v>123</v>
      </c>
      <c r="M27" s="19">
        <f>+Tabla1845[[#This Row],[Total]]-Tabla1845[[#This Row],[MENOR]]</f>
        <v>123</v>
      </c>
    </row>
    <row r="28" spans="2:13" x14ac:dyDescent="0.3">
      <c r="B28" s="14">
        <v>22</v>
      </c>
      <c r="C28" s="14">
        <v>52</v>
      </c>
      <c r="D28" s="15" t="s">
        <v>59</v>
      </c>
      <c r="E28" s="16">
        <v>28</v>
      </c>
      <c r="F28" s="16">
        <v>27</v>
      </c>
      <c r="G28" s="16">
        <v>21</v>
      </c>
      <c r="H28" s="29">
        <v>12</v>
      </c>
      <c r="I28" s="16">
        <v>20</v>
      </c>
      <c r="J28" s="16">
        <v>18</v>
      </c>
      <c r="K28" s="19">
        <f>+MIN(Tabla1845[[#This Row],[DUATLÓN CRE SORIA]:[TRIATLÓN POR RELEVOS AGUILAS]])</f>
        <v>12</v>
      </c>
      <c r="L28" s="19">
        <f>SUM(Tabla1845[[#This Row],[DUATLÓN CRE SORIA]:[TRIATLÓN POR RELEVOS AGUILAS]])</f>
        <v>126</v>
      </c>
      <c r="M28" s="19">
        <f>+Tabla1845[[#This Row],[Total]]-Tabla1845[[#This Row],[MENOR]]</f>
        <v>114</v>
      </c>
    </row>
    <row r="29" spans="2:13" x14ac:dyDescent="0.3">
      <c r="B29" s="14">
        <v>23</v>
      </c>
      <c r="C29" s="14">
        <v>48</v>
      </c>
      <c r="D29" s="15" t="s">
        <v>58</v>
      </c>
      <c r="E29" s="17">
        <v>32</v>
      </c>
      <c r="F29" s="17">
        <v>15</v>
      </c>
      <c r="G29" s="17">
        <v>24</v>
      </c>
      <c r="H29" s="30">
        <v>18</v>
      </c>
      <c r="I29" s="17">
        <v>0</v>
      </c>
      <c r="J29" s="17">
        <v>0</v>
      </c>
      <c r="K29" s="19">
        <f>+MIN(Tabla1845[[#This Row],[DUATLÓN CRE SORIA]:[TRIATLÓN POR RELEVOS AGUILAS]])</f>
        <v>0</v>
      </c>
      <c r="L29" s="19">
        <f>SUM(Tabla1845[[#This Row],[DUATLÓN CRE SORIA]:[TRIATLÓN POR RELEVOS AGUILAS]])</f>
        <v>89</v>
      </c>
      <c r="M29" s="19">
        <f>+Tabla1845[[#This Row],[Total]]-Tabla1845[[#This Row],[MENOR]]</f>
        <v>89</v>
      </c>
    </row>
    <row r="30" spans="2:13" x14ac:dyDescent="0.3">
      <c r="B30" s="14">
        <v>24</v>
      </c>
      <c r="C30" s="14">
        <v>54</v>
      </c>
      <c r="D30" s="15"/>
      <c r="E30" s="17"/>
      <c r="F30" s="17"/>
      <c r="G30" s="17"/>
      <c r="H30" s="17"/>
      <c r="I30" s="17"/>
      <c r="J30" s="17"/>
      <c r="K30" s="19">
        <f>+MIN(Tabla1845[[#This Row],[DUATLÓN CRE SORIA]:[TRIATLÓN POR RELEVOS AGUILAS]])</f>
        <v>0</v>
      </c>
      <c r="L30" s="19">
        <f>SUM(Tabla1845[[#This Row],[DUATLÓN CRE SORIA]:[TRIATLÓN POR RELEVOS AGUILAS]])</f>
        <v>0</v>
      </c>
      <c r="M30" s="19">
        <f>+Tabla1845[[#This Row],[Total]]-Tabla1845[[#This Row],[MENOR]]</f>
        <v>0</v>
      </c>
    </row>
    <row r="31" spans="2:13" x14ac:dyDescent="0.3">
      <c r="B31" s="14">
        <v>25</v>
      </c>
      <c r="C31" s="14">
        <v>55</v>
      </c>
      <c r="D31" s="15"/>
      <c r="E31" s="16"/>
      <c r="F31" s="16"/>
      <c r="G31" s="16"/>
      <c r="H31" s="16"/>
      <c r="I31" s="16"/>
      <c r="J31" s="16"/>
      <c r="K31" s="19">
        <f>+MIN(Tabla1845[[#This Row],[DUATLÓN CRE SORIA]:[TRIATLÓN POR RELEVOS AGUILAS]])</f>
        <v>0</v>
      </c>
      <c r="L31" s="19">
        <f>SUM(Tabla1845[[#This Row],[DUATLÓN CRE SORIA]:[TRIATLÓN POR RELEVOS AGUILAS]])</f>
        <v>0</v>
      </c>
      <c r="M31" s="19">
        <f>+Tabla1845[[#This Row],[Total]]-Tabla1845[[#This Row],[MENOR]]</f>
        <v>0</v>
      </c>
    </row>
  </sheetData>
  <mergeCells count="2">
    <mergeCell ref="E3:F3"/>
    <mergeCell ref="D5:L5"/>
  </mergeCells>
  <pageMargins left="0.7" right="0.7" top="0.75" bottom="0.75" header="0.3" footer="0.3"/>
  <pageSetup paperSize="9" scale="79" orientation="landscape" horizontalDpi="4294967293" verticalDpi="4294967293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Props1.xml><?xml version="1.0" encoding="utf-8"?>
<ds:datastoreItem xmlns:ds="http://schemas.openxmlformats.org/officeDocument/2006/customXml" ds:itemID="{5E1AD3A3-A22E-4BD7-9F0A-2E59D67A0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1ªM 2024</vt:lpstr>
      <vt:lpstr>2ªM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dcterms:created xsi:type="dcterms:W3CDTF">2020-01-28T08:31:24Z</dcterms:created>
  <dcterms:modified xsi:type="dcterms:W3CDTF">2024-06-15T15:01:42Z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23824700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